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katie_newman_usda_gov/Documents/Web Files/2026 for Posting/EAR/summer/"/>
    </mc:Choice>
  </mc:AlternateContent>
  <xr:revisionPtr revIDLastSave="0" documentId="8_{4BD6906D-0B4C-4BB0-BEDD-379942D40D72}" xr6:coauthVersionLast="47" xr6:coauthVersionMax="47" xr10:uidLastSave="{00000000-0000-0000-0000-000000000000}"/>
  <bookViews>
    <workbookView xWindow="-108" yWindow="-108" windowWidth="23256" windowHeight="12456" firstSheet="6" activeTab="9" xr2:uid="{3CDB81C7-39B7-43BB-9909-D7C3BA8762D9}"/>
  </bookViews>
  <sheets>
    <sheet name="May_FNS418" sheetId="1" r:id="rId1"/>
    <sheet name="May_FNS10" sheetId="6" r:id="rId2"/>
    <sheet name="June_FNS418" sheetId="2" r:id="rId3"/>
    <sheet name="June_FNS10" sheetId="7" r:id="rId4"/>
    <sheet name="July_FNS418" sheetId="3" r:id="rId5"/>
    <sheet name="July_FNS10" sheetId="8" r:id="rId6"/>
    <sheet name="August_FNS418" sheetId="4" r:id="rId7"/>
    <sheet name="August_FNS10" sheetId="9" r:id="rId8"/>
    <sheet name="Sept_FNS418" sheetId="5" r:id="rId9"/>
    <sheet name="Compare 2023 to 2024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0" l="1"/>
  <c r="E9" i="10"/>
  <c r="D9" i="10"/>
  <c r="C9" i="10"/>
  <c r="B9" i="10"/>
  <c r="P41" i="4"/>
  <c r="P42" i="4"/>
  <c r="P43" i="4"/>
  <c r="P52" i="5"/>
  <c r="H52" i="5"/>
  <c r="P51" i="5"/>
  <c r="H51" i="5"/>
  <c r="P50" i="5"/>
  <c r="H50" i="5"/>
  <c r="P49" i="5"/>
  <c r="H49" i="5"/>
  <c r="P48" i="5"/>
  <c r="H48" i="5"/>
  <c r="P47" i="5"/>
  <c r="H47" i="5"/>
  <c r="P46" i="5"/>
  <c r="H46" i="5"/>
  <c r="P45" i="5"/>
  <c r="H45" i="5"/>
  <c r="P44" i="5"/>
  <c r="H44" i="5"/>
  <c r="P43" i="5"/>
  <c r="H43" i="5"/>
  <c r="P42" i="5"/>
  <c r="H42" i="5"/>
  <c r="P41" i="5"/>
  <c r="H41" i="5"/>
  <c r="P40" i="5"/>
  <c r="H40" i="5"/>
  <c r="P39" i="5"/>
  <c r="H39" i="5"/>
  <c r="P38" i="5"/>
  <c r="H38" i="5"/>
  <c r="P37" i="5"/>
  <c r="H37" i="5"/>
  <c r="P36" i="5"/>
  <c r="H36" i="5"/>
  <c r="P35" i="5"/>
  <c r="H35" i="5"/>
  <c r="P34" i="5"/>
  <c r="H34" i="5"/>
  <c r="P33" i="5"/>
  <c r="H33" i="5"/>
  <c r="P32" i="5"/>
  <c r="H32" i="5"/>
  <c r="P31" i="5"/>
  <c r="H31" i="5"/>
  <c r="P30" i="5"/>
  <c r="H30" i="5"/>
  <c r="P29" i="5"/>
  <c r="H29" i="5"/>
  <c r="P28" i="5"/>
  <c r="H28" i="5"/>
  <c r="P27" i="5"/>
  <c r="H27" i="5"/>
  <c r="P26" i="5"/>
  <c r="H26" i="5"/>
  <c r="P25" i="5"/>
  <c r="H25" i="5"/>
  <c r="H24" i="5"/>
  <c r="P23" i="5"/>
  <c r="H23" i="5"/>
  <c r="P22" i="5"/>
  <c r="H22" i="5"/>
  <c r="P21" i="5"/>
  <c r="H21" i="5"/>
  <c r="P20" i="5"/>
  <c r="H20" i="5"/>
  <c r="P19" i="5"/>
  <c r="H19" i="5"/>
  <c r="P18" i="5"/>
  <c r="H18" i="5"/>
  <c r="P17" i="5"/>
  <c r="H17" i="5"/>
  <c r="P16" i="5"/>
  <c r="H16" i="5"/>
  <c r="P15" i="5"/>
  <c r="H15" i="5"/>
  <c r="P14" i="5"/>
  <c r="H14" i="5"/>
  <c r="P13" i="5"/>
  <c r="H13" i="5"/>
  <c r="P12" i="5"/>
  <c r="H12" i="5"/>
  <c r="P11" i="5"/>
  <c r="H11" i="5"/>
  <c r="P10" i="5"/>
  <c r="H10" i="5"/>
  <c r="P9" i="5"/>
  <c r="H9" i="5"/>
  <c r="P8" i="5"/>
  <c r="H8" i="5"/>
  <c r="P7" i="5"/>
  <c r="H7" i="5"/>
  <c r="P6" i="5"/>
  <c r="H6" i="5"/>
  <c r="P5" i="5"/>
  <c r="H5" i="5"/>
  <c r="P4" i="5"/>
  <c r="H4" i="5"/>
  <c r="P3" i="5"/>
  <c r="H3" i="5"/>
  <c r="P2" i="5"/>
  <c r="H2" i="5"/>
  <c r="P52" i="4"/>
  <c r="H52" i="4"/>
  <c r="P51" i="4"/>
  <c r="H51" i="4"/>
  <c r="P50" i="4"/>
  <c r="H50" i="4"/>
  <c r="P49" i="4"/>
  <c r="H49" i="4"/>
  <c r="P48" i="4"/>
  <c r="H48" i="4"/>
  <c r="P47" i="4"/>
  <c r="H47" i="4"/>
  <c r="P46" i="4"/>
  <c r="H46" i="4"/>
  <c r="P45" i="4"/>
  <c r="H45" i="4"/>
  <c r="P44" i="4"/>
  <c r="H44" i="4"/>
  <c r="H43" i="4"/>
  <c r="H42" i="4"/>
  <c r="H41" i="4"/>
  <c r="P40" i="4"/>
  <c r="H40" i="4"/>
  <c r="P39" i="4"/>
  <c r="H39" i="4"/>
  <c r="P38" i="4"/>
  <c r="H38" i="4"/>
  <c r="P37" i="4"/>
  <c r="H37" i="4"/>
  <c r="P36" i="4"/>
  <c r="H36" i="4"/>
  <c r="P35" i="4"/>
  <c r="H35" i="4"/>
  <c r="P34" i="4"/>
  <c r="H34" i="4"/>
  <c r="P33" i="4"/>
  <c r="H33" i="4"/>
  <c r="P32" i="4"/>
  <c r="H32" i="4"/>
  <c r="P31" i="4"/>
  <c r="H31" i="4"/>
  <c r="P30" i="4"/>
  <c r="H30" i="4"/>
  <c r="P29" i="4"/>
  <c r="H29" i="4"/>
  <c r="P28" i="4"/>
  <c r="H28" i="4"/>
  <c r="P27" i="4"/>
  <c r="H27" i="4"/>
  <c r="P26" i="4"/>
  <c r="H26" i="4"/>
  <c r="P25" i="4"/>
  <c r="H25" i="4"/>
  <c r="H24" i="4"/>
  <c r="P23" i="4"/>
  <c r="H23" i="4"/>
  <c r="P22" i="4"/>
  <c r="H22" i="4"/>
  <c r="P21" i="4"/>
  <c r="H21" i="4"/>
  <c r="P20" i="4"/>
  <c r="H20" i="4"/>
  <c r="P19" i="4"/>
  <c r="H19" i="4"/>
  <c r="P18" i="4"/>
  <c r="H18" i="4"/>
  <c r="P17" i="4"/>
  <c r="H17" i="4"/>
  <c r="P16" i="4"/>
  <c r="H16" i="4"/>
  <c r="P15" i="4"/>
  <c r="H15" i="4"/>
  <c r="P14" i="4"/>
  <c r="H14" i="4"/>
  <c r="P13" i="4"/>
  <c r="H13" i="4"/>
  <c r="P12" i="4"/>
  <c r="H12" i="4"/>
  <c r="P11" i="4"/>
  <c r="H11" i="4"/>
  <c r="P10" i="4"/>
  <c r="H10" i="4"/>
  <c r="P9" i="4"/>
  <c r="H9" i="4"/>
  <c r="P8" i="4"/>
  <c r="H8" i="4"/>
  <c r="P7" i="4"/>
  <c r="H7" i="4"/>
  <c r="P6" i="4"/>
  <c r="H6" i="4"/>
  <c r="P5" i="4"/>
  <c r="H5" i="4"/>
  <c r="P4" i="4"/>
  <c r="H4" i="4"/>
  <c r="P3" i="4"/>
  <c r="H3" i="4"/>
  <c r="P2" i="4"/>
  <c r="H2" i="4"/>
  <c r="H24" i="3"/>
  <c r="P52" i="3"/>
  <c r="H52" i="3"/>
  <c r="P51" i="3"/>
  <c r="H51" i="3"/>
  <c r="P50" i="3"/>
  <c r="H50" i="3"/>
  <c r="P49" i="3"/>
  <c r="H49" i="3"/>
  <c r="P48" i="3"/>
  <c r="H48" i="3"/>
  <c r="P47" i="3"/>
  <c r="H47" i="3"/>
  <c r="P46" i="3"/>
  <c r="H46" i="3"/>
  <c r="P45" i="3"/>
  <c r="H45" i="3"/>
  <c r="P44" i="3"/>
  <c r="H44" i="3"/>
  <c r="P43" i="3"/>
  <c r="H43" i="3"/>
  <c r="P42" i="3"/>
  <c r="H42" i="3"/>
  <c r="P41" i="3"/>
  <c r="H41" i="3"/>
  <c r="P40" i="3"/>
  <c r="H40" i="3"/>
  <c r="P39" i="3"/>
  <c r="H39" i="3"/>
  <c r="P38" i="3"/>
  <c r="H38" i="3"/>
  <c r="P37" i="3"/>
  <c r="H37" i="3"/>
  <c r="P36" i="3"/>
  <c r="H36" i="3"/>
  <c r="P35" i="3"/>
  <c r="H35" i="3"/>
  <c r="P34" i="3"/>
  <c r="H34" i="3"/>
  <c r="P33" i="3"/>
  <c r="H33" i="3"/>
  <c r="P32" i="3"/>
  <c r="H32" i="3"/>
  <c r="P31" i="3"/>
  <c r="H31" i="3"/>
  <c r="P30" i="3"/>
  <c r="H30" i="3"/>
  <c r="P29" i="3"/>
  <c r="H29" i="3"/>
  <c r="P28" i="3"/>
  <c r="H28" i="3"/>
  <c r="P27" i="3"/>
  <c r="H27" i="3"/>
  <c r="P26" i="3"/>
  <c r="H26" i="3"/>
  <c r="P25" i="3"/>
  <c r="H25" i="3"/>
  <c r="P23" i="3"/>
  <c r="H23" i="3"/>
  <c r="P22" i="3"/>
  <c r="H22" i="3"/>
  <c r="P21" i="3"/>
  <c r="H21" i="3"/>
  <c r="P20" i="3"/>
  <c r="H20" i="3"/>
  <c r="P19" i="3"/>
  <c r="H19" i="3"/>
  <c r="P18" i="3"/>
  <c r="H18" i="3"/>
  <c r="P17" i="3"/>
  <c r="H17" i="3"/>
  <c r="P16" i="3"/>
  <c r="H16" i="3"/>
  <c r="P15" i="3"/>
  <c r="H15" i="3"/>
  <c r="P14" i="3"/>
  <c r="H14" i="3"/>
  <c r="P13" i="3"/>
  <c r="H13" i="3"/>
  <c r="P12" i="3"/>
  <c r="H12" i="3"/>
  <c r="P11" i="3"/>
  <c r="H11" i="3"/>
  <c r="P10" i="3"/>
  <c r="H10" i="3"/>
  <c r="P9" i="3"/>
  <c r="H9" i="3"/>
  <c r="P8" i="3"/>
  <c r="H8" i="3"/>
  <c r="P7" i="3"/>
  <c r="H7" i="3"/>
  <c r="P6" i="3"/>
  <c r="H6" i="3"/>
  <c r="P5" i="3"/>
  <c r="H5" i="3"/>
  <c r="P4" i="3"/>
  <c r="H4" i="3"/>
  <c r="P3" i="3"/>
  <c r="H3" i="3"/>
  <c r="P2" i="3"/>
  <c r="H2" i="3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2" i="2"/>
  <c r="P32" i="2"/>
  <c r="P32" i="1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1" i="2"/>
  <c r="P30" i="2"/>
  <c r="P29" i="2"/>
  <c r="P28" i="2"/>
  <c r="P27" i="2"/>
  <c r="P26" i="2"/>
  <c r="P25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2" i="1"/>
</calcChain>
</file>

<file path=xl/sharedStrings.xml><?xml version="1.0" encoding="utf-8"?>
<sst xmlns="http://schemas.openxmlformats.org/spreadsheetml/2006/main" count="1975" uniqueCount="86">
  <si>
    <t>Region</t>
  </si>
  <si>
    <t>State</t>
  </si>
  <si>
    <t>26aA - Schools</t>
  </si>
  <si>
    <t>26aB -  Government</t>
  </si>
  <si>
    <t>26aC - Residential Camps</t>
  </si>
  <si>
    <t>26aD -  National Youth Sports Program</t>
  </si>
  <si>
    <t>26aE - Non-Profit Private</t>
  </si>
  <si>
    <t>26aF - Total</t>
  </si>
  <si>
    <t>7c - Breakfasts</t>
  </si>
  <si>
    <t>10c - Lunches</t>
  </si>
  <si>
    <t>13c - Suppers</t>
  </si>
  <si>
    <t>16c - Supplements</t>
  </si>
  <si>
    <t>19c - Total</t>
  </si>
  <si>
    <t>WRO</t>
  </si>
  <si>
    <t>AK</t>
  </si>
  <si>
    <t>SERO</t>
  </si>
  <si>
    <t>AL</t>
  </si>
  <si>
    <t>SWRO</t>
  </si>
  <si>
    <t>AR</t>
  </si>
  <si>
    <t>AZ</t>
  </si>
  <si>
    <t>CA</t>
  </si>
  <si>
    <t>MPRO</t>
  </si>
  <si>
    <t>CO</t>
  </si>
  <si>
    <t>NERO</t>
  </si>
  <si>
    <t>CT</t>
  </si>
  <si>
    <t>MARO</t>
  </si>
  <si>
    <t>DE</t>
  </si>
  <si>
    <t>FL</t>
  </si>
  <si>
    <t>GA</t>
  </si>
  <si>
    <t>HI</t>
  </si>
  <si>
    <t>MWRO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</si>
  <si>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</si>
  <si>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</si>
  <si>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</si>
  <si>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</si>
  <si>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</si>
  <si>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</si>
  <si>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</si>
  <si>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</si>
  <si>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</si>
  <si>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</si>
  <si>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</si>
  <si>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</si>
  <si>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</si>
  <si>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</si>
  <si>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</si>
  <si>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</si>
  <si>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</si>
  <si>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</si>
  <si>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</si>
  <si>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</si>
  <si>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</si>
  <si>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</si>
  <si>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</si>
  <si>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</si>
  <si>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</si>
  <si>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</si>
  <si>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</si>
  <si>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PR</t>
  </si>
  <si>
    <t>RI</t>
  </si>
  <si>
    <t>SC</t>
  </si>
  <si>
    <t>SD</t>
  </si>
  <si>
    <t>TN</t>
  </si>
  <si>
    <t>TX</t>
  </si>
  <si>
    <t>UT</t>
  </si>
  <si>
    <t>VA</t>
  </si>
  <si>
    <t>VT</t>
  </si>
  <si>
    <t>WA</t>
  </si>
  <si>
    <t>WI</t>
  </si>
  <si>
    <t>WV</t>
  </si>
  <si>
    <t>WY</t>
  </si>
  <si>
    <t>22B - Sponsors</t>
  </si>
  <si>
    <t>23B - Sites</t>
  </si>
  <si>
    <t>20b - Breakfasts</t>
  </si>
  <si>
    <t>18b - Lunches</t>
  </si>
  <si>
    <t>21b - Suppers</t>
  </si>
  <si>
    <t>19b - Supplements</t>
  </si>
  <si>
    <t>Sponsors</t>
  </si>
  <si>
    <t>May</t>
  </si>
  <si>
    <t>June</t>
  </si>
  <si>
    <t>July</t>
  </si>
  <si>
    <t>August</t>
  </si>
  <si>
    <t>September</t>
  </si>
  <si>
    <t>% difference</t>
  </si>
  <si>
    <t>Sites</t>
  </si>
  <si>
    <t>USDA is an equal opportunity provider, employer, and lender.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</si>
</sst>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6D1001-EBEB-4091-AB20-5162EBF749A0}" name="May24_FNS418_Sites" displayName="May24_FNS418_Sites" ref="A1:H52" totalsRowShown="0">
  <autoFilter ref="A1:H52" xr:uid="{116D1001-EBEB-4091-AB20-5162EBF749A0}"/>
  <sortState xmlns:xlrd2="http://schemas.microsoft.com/office/spreadsheetml/2017/richdata2" ref="A2:H52">
    <sortCondition ref="B1:B52"/>
  </sortState>
  <tableColumns count="8">
    <tableColumn id="1" xr3:uid="{0068CE8D-19F5-479F-ADBE-979B2C0E4341}" name="Region"/>
    <tableColumn id="2" xr3:uid="{53213372-84E5-4595-B0AE-0AC7E7996BEB}" name="State"/>
    <tableColumn id="3" xr3:uid="{7D78DB8B-BD7A-478A-AA79-74C6DACA3A48}" name="26aA - Schools"/>
    <tableColumn id="4" xr3:uid="{3F9E90C9-B090-43BC-8EC2-9D2A230A6718}" name="26aB -  Government"/>
    <tableColumn id="5" xr3:uid="{863C6DAB-CB34-4687-9BBF-37EF10F22A08}" name="26aC - Residential Camps"/>
    <tableColumn id="6" xr3:uid="{5FB86F43-151A-4436-936B-E29FA3BDC08D}" name="26aD -  National Youth Sports Program"/>
    <tableColumn id="7" xr3:uid="{5B18FD6E-3A33-4858-8FA0-1CA80E64BCED}" name="26aE - Non-Profit Private"/>
    <tableColumn id="8" xr3:uid="{1B151433-A19E-4971-A35C-FC78EA4E5EEC}" name="26aF - Total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87FC787-9A60-4EB5-8ADE-2F2E18105FBC}" name="July24_FNS418_RNCMeals811" displayName="July24_FNS418_RNCMeals811" ref="J1:P52" totalsRowShown="0">
  <autoFilter ref="J1:P52" xr:uid="{C87FC787-9A60-4EB5-8ADE-2F2E18105FBC}"/>
  <sortState xmlns:xlrd2="http://schemas.microsoft.com/office/spreadsheetml/2017/richdata2" ref="J2:P52">
    <sortCondition ref="K1:K52"/>
  </sortState>
  <tableColumns count="7">
    <tableColumn id="1" xr3:uid="{4420BF40-7221-4964-AC0C-A6C78C152DDE}" name="Region"/>
    <tableColumn id="2" xr3:uid="{4062714D-3DF6-430B-8734-C2D0D242E278}" name="State"/>
    <tableColumn id="3" xr3:uid="{9126DEC0-F472-4F08-90F6-2E77DCBA259B}" name="7c - Breakfasts"/>
    <tableColumn id="4" xr3:uid="{C2D584B8-52FF-45DE-9456-41D7F8B2CBB3}" name="10c - Lunches"/>
    <tableColumn id="5" xr3:uid="{FEEBF0AD-DFD8-4E96-8C4E-3091DD0B3A9A}" name="13c - Suppers"/>
    <tableColumn id="6" xr3:uid="{1F6986DB-7263-4498-99EB-938FA8556D0A}" name="16c - Supplements"/>
    <tableColumn id="7" xr3:uid="{7F109614-C646-4A7C-87D9-E0691EF66089}" name="19c - Total">
      <calculatedColumnFormula>SUM(L2:O2)</calculatedColumnFormula>
    </tableColumn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7EF791E-ED15-463C-AFFA-F3A534B9EB09}" name="July24_FNS10_Participation" displayName="July24_FNS10_Participation" ref="A1:D52" totalsRowShown="0">
  <autoFilter ref="A1:D52" xr:uid="{27EF791E-ED15-463C-AFFA-F3A534B9EB09}"/>
  <sortState xmlns:xlrd2="http://schemas.microsoft.com/office/spreadsheetml/2017/richdata2" ref="A2:D52">
    <sortCondition ref="B1:B52"/>
  </sortState>
  <tableColumns count="4">
    <tableColumn id="1" xr3:uid="{D385FBCC-A342-4AE0-8B8A-2E9E03E7BCA2}" name="Region"/>
    <tableColumn id="2" xr3:uid="{C03ECE13-B867-469C-AAD5-448790CDC6EE}" name="State"/>
    <tableColumn id="3" xr3:uid="{8DDFB305-55A4-4B4A-BEEB-F99709C97AB0}" name="22B - Sponsors"/>
    <tableColumn id="4" xr3:uid="{AFC14B5E-E405-4E9B-895D-D25B44575905}" name="23B - Site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1682FF9C-578F-492F-A4E6-01F43AF2EA61}" name="July24_FNS10_RNCMeals" displayName="July24_FNS10_RNCMeals" ref="F1:K52" totalsRowShown="0">
  <autoFilter ref="F1:K52" xr:uid="{1682FF9C-578F-492F-A4E6-01F43AF2EA61}"/>
  <sortState xmlns:xlrd2="http://schemas.microsoft.com/office/spreadsheetml/2017/richdata2" ref="F2:K52">
    <sortCondition ref="G1:G52"/>
  </sortState>
  <tableColumns count="6">
    <tableColumn id="1" xr3:uid="{A1F98697-52F8-4D45-A3CB-ECE7D593D291}" name="Region"/>
    <tableColumn id="2" xr3:uid="{8EE6E1C4-173F-4095-86EF-4D73E2574050}" name="State"/>
    <tableColumn id="3" xr3:uid="{D3942B0A-8949-450A-B70E-7DF378F82663}" name="20b - Breakfasts"/>
    <tableColumn id="4" xr3:uid="{2814A98D-E26D-442D-8563-B77ECFEF95AB}" name="18b - Lunches"/>
    <tableColumn id="5" xr3:uid="{421040AC-E3CC-4C4B-A3AC-53E77692ABDC}" name="21b - Suppers"/>
    <tableColumn id="6" xr3:uid="{1457BA95-C9A6-4A20-B6E8-17C20EC4068B}" name="19b - Supplement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68A7E4F-57B3-4503-B3F1-FBD6978FBE76}" name="Aug24_FNS418_Sites" displayName="Aug24_FNS418_Sites" ref="A1:H52" totalsRowShown="0">
  <autoFilter ref="A1:H52" xr:uid="{B68A7E4F-57B3-4503-B3F1-FBD6978FBE76}"/>
  <sortState xmlns:xlrd2="http://schemas.microsoft.com/office/spreadsheetml/2017/richdata2" ref="A2:H52">
    <sortCondition ref="B1:B52"/>
  </sortState>
  <tableColumns count="8">
    <tableColumn id="1" xr3:uid="{FEF10183-CAD9-4E57-985F-9FCB8A1F9227}" name="Region"/>
    <tableColumn id="2" xr3:uid="{2FFE55E7-027C-450D-9508-FEF43163A559}" name="State"/>
    <tableColumn id="3" xr3:uid="{CE3AD9C4-3674-4AFE-A202-9ABB68E5B13C}" name="26aA - Schools"/>
    <tableColumn id="4" xr3:uid="{E454DFCE-AD05-4E5C-B6BD-012AE15F6055}" name="26aB -  Government"/>
    <tableColumn id="5" xr3:uid="{83595BFA-D08D-409E-B93D-B9813BEFF357}" name="26aC - Residential Camps"/>
    <tableColumn id="6" xr3:uid="{E185FA83-353B-440E-B486-796EC437A50E}" name="26aD -  National Youth Sports Program"/>
    <tableColumn id="7" xr3:uid="{B8F690BE-5E0B-49CA-AEF3-4781EB2CCDD4}" name="26aE - Non-Profit Private"/>
    <tableColumn id="8" xr3:uid="{DFA6AE3C-414B-443C-96CA-871B30B0B1E0}" name="26aF - Total">
      <calculatedColumnFormula>SUM(Aug24_FNS418_Sites[[#This Row],[26aA - Schools]:[26aE - Non-Profit Private]])</calculatedColumnFormula>
    </tableColumn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859D2D1-F44A-4F9A-B446-21CD9969C4EF}" name="Aug24_FNS418_RNCMeals" displayName="Aug24_FNS418_RNCMeals" ref="J1:P52" totalsRowShown="0">
  <autoFilter ref="J1:P52" xr:uid="{1859D2D1-F44A-4F9A-B446-21CD9969C4EF}"/>
  <sortState xmlns:xlrd2="http://schemas.microsoft.com/office/spreadsheetml/2017/richdata2" ref="J2:P52">
    <sortCondition ref="K1:K52"/>
  </sortState>
  <tableColumns count="7">
    <tableColumn id="1" xr3:uid="{61586905-6FF4-41A0-AECD-DD04A221C490}" name="Region"/>
    <tableColumn id="2" xr3:uid="{1CF572DA-43F0-49BD-9B14-838D7522CC96}" name="State"/>
    <tableColumn id="3" xr3:uid="{32F1621A-8A40-43CB-8BB7-A2C97E211A6B}" name="7c - Breakfasts"/>
    <tableColumn id="4" xr3:uid="{6C77295C-08CE-40A7-8055-599931384E0F}" name="10c - Lunches"/>
    <tableColumn id="5" xr3:uid="{3A974EC3-BBBF-41F9-BB58-7B581FC46146}" name="13c - Suppers"/>
    <tableColumn id="6" xr3:uid="{EB5AB43A-1974-4076-B467-E3CC7034DE33}" name="16c - Supplements"/>
    <tableColumn id="7" xr3:uid="{C6E628C8-2CD9-4B9E-9583-FA9492C65618}" name="19c - Total">
      <calculatedColumnFormula>SUM(L2:O2)</calculatedColumnFormula>
    </tableColumn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3B4DCA9-064E-4F26-96F2-ABA65B81BD18}" name="Aug24_FNS10_Participation" displayName="Aug24_FNS10_Participation" ref="A1:D52" totalsRowShown="0">
  <autoFilter ref="A1:D52" xr:uid="{73B4DCA9-064E-4F26-96F2-ABA65B81BD18}"/>
  <sortState xmlns:xlrd2="http://schemas.microsoft.com/office/spreadsheetml/2017/richdata2" ref="A2:D52">
    <sortCondition ref="B1:B52"/>
  </sortState>
  <tableColumns count="4">
    <tableColumn id="1" xr3:uid="{E6E9429B-51F0-48FF-966B-79E178C98A15}" name="Region"/>
    <tableColumn id="2" xr3:uid="{0F969089-2BA3-433D-9235-FD6FEE8AB907}" name="State"/>
    <tableColumn id="3" xr3:uid="{162AD034-C6A9-4301-8515-DABD505284B4}" name="22B - Sponsors"/>
    <tableColumn id="4" xr3:uid="{DC38F145-B697-49F4-A7A4-7C7D4AC81F46}" name="23B - Sites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3632C838-B103-4932-8BE4-0DA62BCEB836}" name="Aug24_FNS10_RNCMeals" displayName="Aug24_FNS10_RNCMeals" ref="F1:K52" totalsRowShown="0">
  <autoFilter ref="F1:K52" xr:uid="{3632C838-B103-4932-8BE4-0DA62BCEB836}"/>
  <sortState xmlns:xlrd2="http://schemas.microsoft.com/office/spreadsheetml/2017/richdata2" ref="F2:K52">
    <sortCondition ref="G1:G52"/>
  </sortState>
  <tableColumns count="6">
    <tableColumn id="1" xr3:uid="{BD52F45E-8F39-416A-8BA8-E3771245BEAC}" name="Region"/>
    <tableColumn id="2" xr3:uid="{683082FA-8CBC-45C7-A6CA-7A18CFBCBB5C}" name="State"/>
    <tableColumn id="3" xr3:uid="{F888F64B-6C2A-4014-AFA3-32813A26A3DA}" name="20b - Breakfasts"/>
    <tableColumn id="4" xr3:uid="{348CB2E4-28D1-4DF4-B595-A8BFF32A10C6}" name="18b - Lunches"/>
    <tableColumn id="5" xr3:uid="{E77058F0-26E5-436A-B4B8-6E8637ABC14B}" name="21b - Suppers"/>
    <tableColumn id="6" xr3:uid="{A537F9F9-F084-4BDE-B39B-DFF2C0F1496A}" name="19b - Supplements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0385E37-0A20-4430-9DF8-1CFA19BEFFF8}" name="Sept24_FNS418_Sites" displayName="Sept24_FNS418_Sites" ref="A1:H52" totalsRowShown="0">
  <autoFilter ref="A1:H52" xr:uid="{90385E37-0A20-4430-9DF8-1CFA19BEFFF8}"/>
  <sortState xmlns:xlrd2="http://schemas.microsoft.com/office/spreadsheetml/2017/richdata2" ref="A2:H52">
    <sortCondition ref="B1:B52"/>
  </sortState>
  <tableColumns count="8">
    <tableColumn id="1" xr3:uid="{74E58244-12FC-4C4C-953E-44948A4433EC}" name="Region"/>
    <tableColumn id="2" xr3:uid="{7E65399F-1267-4C0C-B100-01689D7BB6A2}" name="State"/>
    <tableColumn id="3" xr3:uid="{D611EE6D-2FA5-4C75-B4B1-F61A342FC6A0}" name="26aA - Schools"/>
    <tableColumn id="4" xr3:uid="{B1034891-886C-481F-BC6E-BF4D338921B6}" name="26aB -  Government"/>
    <tableColumn id="5" xr3:uid="{EF2D7C0A-FB6E-4A1D-9E3B-DD51732C9EB2}" name="26aC - Residential Camps"/>
    <tableColumn id="6" xr3:uid="{32C2D07A-C987-4F99-8928-1501D3241AAC}" name="26aD -  National Youth Sports Program"/>
    <tableColumn id="7" xr3:uid="{E184DFF8-6068-4173-96F7-09320F2CA005}" name="26aE - Non-Profit Private"/>
    <tableColumn id="8" xr3:uid="{D65E6B28-E45C-4101-A813-6702D754CB5B}" name="26aF - Total">
      <calculatedColumnFormula>SUM(Sept24_FNS418_Sites[[#This Row],[26aA - Schools]:[26aE - Non-Profit Private]])</calculatedColumnFormula>
    </tableColumn>
  </tableColumns>
  <tableStyleInfo name="TableStyleMedium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88C9E15B-17F2-4688-87B6-852C3EC73602}" name="Sept24_FNS418_RNCMeals" displayName="Sept24_FNS418_RNCMeals" ref="J1:P52" totalsRowShown="0">
  <autoFilter ref="J1:P52" xr:uid="{88C9E15B-17F2-4688-87B6-852C3EC73602}"/>
  <sortState xmlns:xlrd2="http://schemas.microsoft.com/office/spreadsheetml/2017/richdata2" ref="J2:P52">
    <sortCondition ref="K1:K52"/>
  </sortState>
  <tableColumns count="7">
    <tableColumn id="1" xr3:uid="{5DC853EA-8AAA-4393-88E4-628ADC0D684A}" name="Region"/>
    <tableColumn id="2" xr3:uid="{C84A40F1-6084-4DFF-9968-27A1616A7F82}" name="State"/>
    <tableColumn id="3" xr3:uid="{2BA54E7C-7D35-4BDF-9681-89C597431F51}" name="7c - Breakfasts"/>
    <tableColumn id="4" xr3:uid="{51D58A54-6726-4B71-B2F5-5C746D96E5B2}" name="10c - Lunches"/>
    <tableColumn id="5" xr3:uid="{7FC2206F-D5E3-4CCB-86E5-419C459CB9D4}" name="13c - Suppers"/>
    <tableColumn id="6" xr3:uid="{20023958-4150-4318-A296-C8751C3FF77C}" name="16c - Supplements"/>
    <tableColumn id="7" xr3:uid="{BF5B0DBF-1368-4A5E-9A2F-00DD7B5993BB}" name="19c - Total">
      <calculatedColumnFormula>SUM(L2:O2)</calculatedColumnFormula>
    </tableColumn>
  </tableColumns>
  <tableStyleInfo name="TableStyleMedium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70FF5ED4-F2CD-4E32-B472-08535AFFED8A}" name="Sponsors_NonC_23to24" displayName="Sponsors_NonC_23to24" ref="A1:F4" totalsRowShown="0">
  <autoFilter ref="A1:F4" xr:uid="{70FF5ED4-F2CD-4E32-B472-08535AFFED8A}"/>
  <tableColumns count="6">
    <tableColumn id="1" xr3:uid="{1F67854A-68DC-4E5F-90CB-FC367ED9C24F}" name="Sponsors"/>
    <tableColumn id="2" xr3:uid="{76E31210-2BF9-43B7-93DE-B65029587899}" name="May"/>
    <tableColumn id="3" xr3:uid="{B45FB885-F414-4019-AC07-FA2133560F32}" name="June"/>
    <tableColumn id="4" xr3:uid="{BF4369B4-0094-4CEA-9416-47D64FB46DF7}" name="July"/>
    <tableColumn id="5" xr3:uid="{F4A83493-6375-445E-98EE-31EFCFFC20EF}" name="August"/>
    <tableColumn id="6" xr3:uid="{0AD1BC1D-08EC-400C-8196-CD1FC127FBFC}" name="September"/>
  </tableColumns>
  <tableStyleInfo name="TableStyleMedium1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F4E60C-22F8-4420-A45A-B4379ACF0428}" name="May24_FNS418_RNCMeals" displayName="May24_FNS418_RNCMeals" ref="J1:P52" totalsRowShown="0">
  <autoFilter ref="J1:P52" xr:uid="{16F4E60C-22F8-4420-A45A-B4379ACF0428}"/>
  <sortState xmlns:xlrd2="http://schemas.microsoft.com/office/spreadsheetml/2017/richdata2" ref="J2:P52">
    <sortCondition ref="K1:K52"/>
  </sortState>
  <tableColumns count="7">
    <tableColumn id="1" xr3:uid="{79F8EFF5-A748-415E-9EEA-5E21DC869AAE}" name="Region"/>
    <tableColumn id="2" xr3:uid="{3AF8702C-34C0-45DB-94EF-6FE2879EC098}" name="State"/>
    <tableColumn id="3" xr3:uid="{97F43B93-8497-4131-9138-B8599ABFB228}" name="7c - Breakfasts"/>
    <tableColumn id="4" xr3:uid="{9295E35A-ACD5-4356-9678-CE60C6588719}" name="10c - Lunches"/>
    <tableColumn id="5" xr3:uid="{181DC84B-B97C-4D22-9E71-2C94E512FB22}" name="13c - Suppers"/>
    <tableColumn id="6" xr3:uid="{0BC491EA-C60B-4254-96B1-58FC27AF116E}" name="16c - Supplements"/>
    <tableColumn id="7" xr3:uid="{FC0596D7-8409-4882-879E-8B19A12CDEA8}" name="19c - Total">
      <calculatedColumnFormula>SUM(L2:O2)</calculatedColumnFormula>
    </tableColumn>
  </tableColumns>
  <tableStyleInfo name="TableStyleMedium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82FF83B-FB02-40CF-B67E-06D0EF7224F6}" name="Sites_NonC_23to24" displayName="Sites_NonC_23to24" ref="A6:F9" totalsRowShown="0">
  <autoFilter ref="A6:F9" xr:uid="{782FF83B-FB02-40CF-B67E-06D0EF7224F6}"/>
  <tableColumns count="6">
    <tableColumn id="1" xr3:uid="{E990C232-9D67-459A-A207-4ABCCABFEAF4}" name="Sites"/>
    <tableColumn id="2" xr3:uid="{6F679490-A111-40C5-8E84-FF1AE27328FC}" name="May"/>
    <tableColumn id="3" xr3:uid="{08B23581-52FC-448E-A429-94DFBC572868}" name="June"/>
    <tableColumn id="4" xr3:uid="{61BC55BB-FD34-44D8-8C87-58D11F55EE4E}" name="July"/>
    <tableColumn id="5" xr3:uid="{D766A0F8-6A15-4639-BEE1-EB614E4F8B67}" name="August"/>
    <tableColumn id="6" xr3:uid="{87B6827E-7766-4375-9A56-C44E0DD05129}" name="September"/>
  </tableColumns>
  <tableStyleInfo name="TableStyleMedium1" showFirstColumn="1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B54615C-3A9A-4388-8B2B-C7C0A44C2187}" name="May24_FNS10_Participation" displayName="May24_FNS10_Participation" ref="A1:D52" totalsRowShown="0">
  <autoFilter ref="A1:D52" xr:uid="{116D1001-EBEB-4091-AB20-5162EBF749A0}"/>
  <sortState xmlns:xlrd2="http://schemas.microsoft.com/office/spreadsheetml/2017/richdata2" ref="A2:D52">
    <sortCondition ref="B1:B52"/>
  </sortState>
  <tableColumns count="4">
    <tableColumn id="1" xr3:uid="{10C0EAFB-0EB0-49B7-A4D2-2AFA6F8D91FF}" name="Region"/>
    <tableColumn id="2" xr3:uid="{58382D4D-66CC-4E57-82EA-0332EFE29293}" name="State"/>
    <tableColumn id="3" xr3:uid="{7C172897-5F02-4CB4-955D-55D64F0E0447}" name="22B - Sponsors"/>
    <tableColumn id="4" xr3:uid="{4E93ACB7-1932-4653-A27D-C4D8892AC45F}" name="23B - Sites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50CB04E-DA76-4970-8A89-E731F72AC5CF}" name="May24_FNS10_RNCMeals6" displayName="May24_FNS10_RNCMeals6" ref="F1:K52" totalsRowShown="0">
  <autoFilter ref="F1:K52" xr:uid="{16F4E60C-22F8-4420-A45A-B4379ACF0428}"/>
  <sortState xmlns:xlrd2="http://schemas.microsoft.com/office/spreadsheetml/2017/richdata2" ref="F2:K52">
    <sortCondition ref="G1:G52"/>
  </sortState>
  <tableColumns count="6">
    <tableColumn id="1" xr3:uid="{8B04579C-E231-4FCD-8DB5-61A14045EA86}" name="Region"/>
    <tableColumn id="2" xr3:uid="{E458C9B1-ADE7-4FBA-BC2C-94E273CBD111}" name="State"/>
    <tableColumn id="3" xr3:uid="{6D0DC30B-1276-4C92-94EC-B3A327175A2C}" name="20b - Breakfasts"/>
    <tableColumn id="4" xr3:uid="{1E61CDD1-DF23-47CB-ACE1-4C0E34BE8D26}" name="18b - Lunches"/>
    <tableColumn id="5" xr3:uid="{BE5D7DB5-455E-4B7E-A451-B51E9373E402}" name="21b - Suppers"/>
    <tableColumn id="6" xr3:uid="{E56D655C-CDD7-4399-A7D7-79B91A65FB6E}" name="19b - Supplements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D94AB23-D7F2-41F7-A27D-7FF5720FCA3E}" name="June24_FNS418_Sites7" displayName="June24_FNS418_Sites7" ref="A1:H52" totalsRowShown="0">
  <autoFilter ref="A1:H52" xr:uid="{ED94AB23-D7F2-41F7-A27D-7FF5720FCA3E}"/>
  <sortState xmlns:xlrd2="http://schemas.microsoft.com/office/spreadsheetml/2017/richdata2" ref="A2:H52">
    <sortCondition ref="B1:B52"/>
  </sortState>
  <tableColumns count="8">
    <tableColumn id="1" xr3:uid="{144971AB-F60F-400F-BB27-82F5A6F9F5EB}" name="Region"/>
    <tableColumn id="2" xr3:uid="{5F77B40E-AFDB-4E06-8F29-7A9F7F200BD7}" name="State"/>
    <tableColumn id="3" xr3:uid="{4DC3C9AD-A565-4F8A-BC71-2E63BF7E398A}" name="26aA - Schools"/>
    <tableColumn id="4" xr3:uid="{DCBEA081-5EB5-4AF1-BE02-A2162E6B84E3}" name="26aB -  Government"/>
    <tableColumn id="5" xr3:uid="{74D1D770-1A9E-42A7-A3F0-6E4F9B3956BA}" name="26aC - Residential Camps"/>
    <tableColumn id="6" xr3:uid="{4AAE0399-54D8-4F70-8F68-681FBF9D0818}" name="26aD -  National Youth Sports Program"/>
    <tableColumn id="7" xr3:uid="{8A5CA3B5-9AC8-4B34-B018-09B281433849}" name="26aE - Non-Profit Private"/>
    <tableColumn id="8" xr3:uid="{A3E237F3-7769-4E56-87CE-CB81B3BCC572}" name="26aF - Total">
      <calculatedColumnFormula>SUM(June24_FNS418_Sites7[[#This Row],[26aA - Schools]:[26aE - Non-Profit Private]])</calculatedColumnFormula>
    </tableColumn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2D03ACF-E6CA-4CB8-B2A8-96A3A6320D8E}" name="June24_FNS418_RNCMeals8" displayName="June24_FNS418_RNCMeals8" ref="J1:P52" totalsRowShown="0">
  <autoFilter ref="J1:P52" xr:uid="{12D03ACF-E6CA-4CB8-B2A8-96A3A6320D8E}"/>
  <sortState xmlns:xlrd2="http://schemas.microsoft.com/office/spreadsheetml/2017/richdata2" ref="J2:P52">
    <sortCondition ref="K1:K52"/>
  </sortState>
  <tableColumns count="7">
    <tableColumn id="1" xr3:uid="{987630BB-F876-446F-A2F1-FC4E25AD4F71}" name="Region"/>
    <tableColumn id="2" xr3:uid="{6CA16E8E-C494-4DA5-AB9E-CBEE2F164494}" name="State"/>
    <tableColumn id="3" xr3:uid="{C50B462C-6D15-4AC1-B48D-E4B5615D131B}" name="7c - Breakfasts"/>
    <tableColumn id="4" xr3:uid="{604D7DC3-69AE-466D-924C-AABC2D98EF14}" name="10c - Lunches"/>
    <tableColumn id="5" xr3:uid="{E84D23AB-5CE8-4D26-89E8-BFE154B64FFE}" name="13c - Suppers"/>
    <tableColumn id="6" xr3:uid="{8BA12DE4-1F33-404C-B286-065F1A91431B}" name="16c - Supplements"/>
    <tableColumn id="7" xr3:uid="{7DDC053C-DD77-4460-A3B7-D9FBD965B117}" name="19c - Total">
      <calculatedColumnFormula>SUM(L2:O2)</calculatedColumnFormula>
    </tableColumn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31E423F-84D5-4EC8-9361-31F8CDCE10DA}" name="June24_FNS10_Participation" displayName="June24_FNS10_Participation" ref="A1:D52" totalsRowShown="0">
  <autoFilter ref="A1:D52" xr:uid="{531E423F-84D5-4EC8-9361-31F8CDCE10DA}"/>
  <sortState xmlns:xlrd2="http://schemas.microsoft.com/office/spreadsheetml/2017/richdata2" ref="A2:D52">
    <sortCondition ref="B1:B52"/>
  </sortState>
  <tableColumns count="4">
    <tableColumn id="1" xr3:uid="{4BA6CABA-E765-4AB6-B1AB-F3E9C79F50D5}" name="Region"/>
    <tableColumn id="2" xr3:uid="{EA3368E3-A00B-491E-B23F-93A7EAEB37FD}" name="State"/>
    <tableColumn id="3" xr3:uid="{443AC9E1-9FCC-4B70-9468-A7DE6CAB8468}" name="22B - Sponsors"/>
    <tableColumn id="4" xr3:uid="{A1DFEC9D-DC97-49AD-A09B-4C894C557CB7}" name="23B - Site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59356AB0-C4CD-4F16-8191-8FAAB5CE9188}" name="June24_FNS10_RNCMeals" displayName="June24_FNS10_RNCMeals" ref="F1:K52" totalsRowShown="0">
  <autoFilter ref="F1:K52" xr:uid="{59356AB0-C4CD-4F16-8191-8FAAB5CE9188}"/>
  <sortState xmlns:xlrd2="http://schemas.microsoft.com/office/spreadsheetml/2017/richdata2" ref="F2:K52">
    <sortCondition ref="G1:G52"/>
  </sortState>
  <tableColumns count="6">
    <tableColumn id="1" xr3:uid="{D1CF863B-E34C-494D-8A87-D68FECBE0290}" name="Region"/>
    <tableColumn id="2" xr3:uid="{96CBEFBC-F997-4EC6-A528-F74A86DF97D2}" name="State"/>
    <tableColumn id="3" xr3:uid="{AF0D10B1-B365-4EBF-9BBB-637A79412AB9}" name="20b - Breakfasts"/>
    <tableColumn id="4" xr3:uid="{4BE27F4F-C689-45B7-B683-BEE7369A58E8}" name="18b - Lunches"/>
    <tableColumn id="5" xr3:uid="{6E5888E7-F65E-4567-B503-2A996B3B1F2D}" name="21b - Suppers"/>
    <tableColumn id="6" xr3:uid="{9E01F9E1-FD67-4AA2-BAFD-37762595D373}" name="19b - Supplements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F8B243-4506-4369-BD16-1C1395B97149}" name="July24_FNS418_Sites72" displayName="July24_FNS418_Sites72" ref="A1:H52" totalsRowShown="0">
  <autoFilter ref="A1:H52" xr:uid="{CBF8B243-4506-4369-BD16-1C1395B97149}"/>
  <sortState xmlns:xlrd2="http://schemas.microsoft.com/office/spreadsheetml/2017/richdata2" ref="A2:H52">
    <sortCondition ref="B1:B52"/>
  </sortState>
  <tableColumns count="8">
    <tableColumn id="1" xr3:uid="{FF6FB282-784D-4574-9EF5-37D2551864A8}" name="Region"/>
    <tableColumn id="2" xr3:uid="{7BED197B-D662-4BB7-98A3-1F888E8B9529}" name="State"/>
    <tableColumn id="3" xr3:uid="{51E56D66-39F2-4FB9-A82F-D15A277C557B}" name="26aA - Schools"/>
    <tableColumn id="4" xr3:uid="{12C948C8-AAF0-4AD1-9842-BD720293F35A}" name="26aB -  Government"/>
    <tableColumn id="5" xr3:uid="{E717D463-1034-4322-8571-F6B1F4A932CB}" name="26aC - Residential Camps"/>
    <tableColumn id="6" xr3:uid="{73FDA135-CCB9-43E4-9B9F-3413973AA66C}" name="26aD -  National Youth Sports Program"/>
    <tableColumn id="7" xr3:uid="{5232BA31-7F32-428F-9E33-2A93A4074C8E}" name="26aE - Non-Profit Private"/>
    <tableColumn id="8" xr3:uid="{892E6B9D-1138-4FBF-97D6-81B12BA21FC4}" name="26aF - Total">
      <calculatedColumnFormula>SUM(July24_FNS418_Sites72[[#This Row],[26aA - Schools]:[26aE - Non-Profit Private]])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table" Target="../tables/table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table" Target="../tables/table1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table" Target="../tables/table13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table" Target="../tables/table1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table" Target="../tables/table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BE55-FD5D-4FC4-991A-E545D611F274}">
  <dimension ref="A1:P58"/>
  <sheetViews>
    <sheetView topLeftCell="A31" workbookViewId="0">
      <selection activeCell="A58" sqref="A58"/>
    </sheetView>
  </sheetViews>
  <sheetFormatPr defaultRowHeight="14.4" x14ac:dyDescent="0.3"/>
  <cols>
    <col min="1" max="1" width="8.77734375" customWidth="1"/>
    <col min="3" max="3" width="15.21875" customWidth="1"/>
    <col min="4" max="4" width="19.5546875" customWidth="1"/>
    <col min="5" max="5" width="24.77734375" customWidth="1"/>
    <col min="6" max="6" width="35.21875" customWidth="1"/>
    <col min="7" max="7" width="23.77734375" customWidth="1"/>
    <col min="8" max="8" width="12.44140625" customWidth="1"/>
    <col min="10" max="10" width="8.77734375" customWidth="1"/>
    <col min="12" max="12" width="15.21875" customWidth="1"/>
    <col min="13" max="14" width="14.44140625" customWidth="1"/>
    <col min="15" max="15" width="18.77734375" customWidth="1"/>
    <col min="16" max="16" width="11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0</v>
      </c>
      <c r="K1" t="s">
        <v>1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3">
      <c r="A2" t="s">
        <v>13</v>
      </c>
      <c r="B2" t="s">
        <v>14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J2" t="s">
        <v>13</v>
      </c>
      <c r="K2" t="s">
        <v>14</v>
      </c>
      <c r="L2">
        <v>0</v>
      </c>
      <c r="M2">
        <v>0</v>
      </c>
      <c r="N2">
        <v>0</v>
      </c>
      <c r="O2">
        <v>0</v>
      </c>
      <c r="P2">
        <f t="shared" ref="P2:P33" si="0">SUM(L2:O2)</f>
        <v>0</v>
      </c>
    </row>
    <row r="3" spans="1:16" x14ac:dyDescent="0.3">
      <c r="A3" t="s">
        <v>15</v>
      </c>
      <c r="B3" t="s">
        <v>16</v>
      </c>
      <c r="C3">
        <v>3</v>
      </c>
      <c r="D3">
        <v>0</v>
      </c>
      <c r="E3">
        <v>0</v>
      </c>
      <c r="F3">
        <v>0</v>
      </c>
      <c r="G3">
        <v>0</v>
      </c>
      <c r="H3">
        <v>3</v>
      </c>
      <c r="J3" t="s">
        <v>15</v>
      </c>
      <c r="K3" t="s">
        <v>16</v>
      </c>
      <c r="L3">
        <v>55802</v>
      </c>
      <c r="M3">
        <v>55801</v>
      </c>
      <c r="N3">
        <v>0</v>
      </c>
      <c r="O3">
        <v>0</v>
      </c>
      <c r="P3">
        <f t="shared" si="0"/>
        <v>111603</v>
      </c>
    </row>
    <row r="4" spans="1:16" x14ac:dyDescent="0.3">
      <c r="A4" t="s">
        <v>17</v>
      </c>
      <c r="B4" t="s">
        <v>18</v>
      </c>
      <c r="C4">
        <v>0</v>
      </c>
      <c r="D4">
        <v>0</v>
      </c>
      <c r="E4">
        <v>0</v>
      </c>
      <c r="F4">
        <v>0</v>
      </c>
      <c r="G4">
        <v>2</v>
      </c>
      <c r="H4">
        <v>2</v>
      </c>
      <c r="J4" t="s">
        <v>17</v>
      </c>
      <c r="K4" t="s">
        <v>18</v>
      </c>
      <c r="L4">
        <v>0</v>
      </c>
      <c r="M4">
        <v>151</v>
      </c>
      <c r="N4">
        <v>0</v>
      </c>
      <c r="O4">
        <v>0</v>
      </c>
      <c r="P4">
        <f t="shared" si="0"/>
        <v>151</v>
      </c>
    </row>
    <row r="5" spans="1:16" x14ac:dyDescent="0.3">
      <c r="A5" t="s">
        <v>17</v>
      </c>
      <c r="B5" t="s">
        <v>19</v>
      </c>
      <c r="C5">
        <v>1</v>
      </c>
      <c r="D5">
        <v>0</v>
      </c>
      <c r="E5">
        <v>0</v>
      </c>
      <c r="F5">
        <v>0</v>
      </c>
      <c r="G5">
        <v>1</v>
      </c>
      <c r="H5">
        <v>2</v>
      </c>
      <c r="J5" t="s">
        <v>17</v>
      </c>
      <c r="K5" t="s">
        <v>19</v>
      </c>
      <c r="L5">
        <v>5316</v>
      </c>
      <c r="M5">
        <v>5652</v>
      </c>
      <c r="N5">
        <v>0</v>
      </c>
      <c r="O5">
        <v>0</v>
      </c>
      <c r="P5">
        <f t="shared" si="0"/>
        <v>10968</v>
      </c>
    </row>
    <row r="6" spans="1:16" x14ac:dyDescent="0.3">
      <c r="A6" t="s">
        <v>13</v>
      </c>
      <c r="B6" t="s">
        <v>20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J6" t="s">
        <v>13</v>
      </c>
      <c r="K6" t="s">
        <v>20</v>
      </c>
      <c r="L6">
        <v>0</v>
      </c>
      <c r="M6">
        <v>0</v>
      </c>
      <c r="N6">
        <v>0</v>
      </c>
      <c r="O6">
        <v>0</v>
      </c>
      <c r="P6">
        <f t="shared" si="0"/>
        <v>0</v>
      </c>
    </row>
    <row r="7" spans="1:16" x14ac:dyDescent="0.3">
      <c r="A7" t="s">
        <v>21</v>
      </c>
      <c r="B7" t="s">
        <v>22</v>
      </c>
      <c r="C7">
        <v>4</v>
      </c>
      <c r="D7">
        <v>1</v>
      </c>
      <c r="E7">
        <v>0</v>
      </c>
      <c r="F7">
        <v>0</v>
      </c>
      <c r="G7">
        <v>1</v>
      </c>
      <c r="H7">
        <v>6</v>
      </c>
      <c r="J7" t="s">
        <v>21</v>
      </c>
      <c r="K7" t="s">
        <v>22</v>
      </c>
      <c r="L7">
        <v>2965</v>
      </c>
      <c r="M7">
        <v>2965</v>
      </c>
      <c r="N7">
        <v>0</v>
      </c>
      <c r="O7">
        <v>0</v>
      </c>
      <c r="P7">
        <f t="shared" si="0"/>
        <v>5930</v>
      </c>
    </row>
    <row r="8" spans="1:16" x14ac:dyDescent="0.3">
      <c r="A8" t="s">
        <v>23</v>
      </c>
      <c r="B8" t="s">
        <v>24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J8" t="s">
        <v>23</v>
      </c>
      <c r="K8" t="s">
        <v>24</v>
      </c>
      <c r="L8">
        <v>0</v>
      </c>
      <c r="M8">
        <v>0</v>
      </c>
      <c r="N8">
        <v>0</v>
      </c>
      <c r="O8">
        <v>0</v>
      </c>
      <c r="P8">
        <f t="shared" si="0"/>
        <v>0</v>
      </c>
    </row>
    <row r="9" spans="1:16" x14ac:dyDescent="0.3">
      <c r="A9" t="s">
        <v>25</v>
      </c>
      <c r="B9" t="s">
        <v>26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J9" t="s">
        <v>25</v>
      </c>
      <c r="K9" t="s">
        <v>26</v>
      </c>
      <c r="L9">
        <v>0</v>
      </c>
      <c r="M9">
        <v>0</v>
      </c>
      <c r="N9">
        <v>0</v>
      </c>
      <c r="O9">
        <v>0</v>
      </c>
      <c r="P9">
        <f t="shared" si="0"/>
        <v>0</v>
      </c>
    </row>
    <row r="10" spans="1:16" x14ac:dyDescent="0.3">
      <c r="A10" t="s">
        <v>15</v>
      </c>
      <c r="B10" t="s">
        <v>27</v>
      </c>
      <c r="C10">
        <v>6</v>
      </c>
      <c r="D10">
        <v>0</v>
      </c>
      <c r="E10">
        <v>0</v>
      </c>
      <c r="F10">
        <v>0</v>
      </c>
      <c r="G10">
        <v>3</v>
      </c>
      <c r="H10">
        <v>9</v>
      </c>
      <c r="J10" t="s">
        <v>15</v>
      </c>
      <c r="K10" t="s">
        <v>27</v>
      </c>
      <c r="L10">
        <v>0</v>
      </c>
      <c r="M10">
        <v>0</v>
      </c>
      <c r="N10">
        <v>0</v>
      </c>
      <c r="O10">
        <v>0</v>
      </c>
      <c r="P10">
        <f t="shared" si="0"/>
        <v>0</v>
      </c>
    </row>
    <row r="11" spans="1:16" x14ac:dyDescent="0.3">
      <c r="A11" t="s">
        <v>15</v>
      </c>
      <c r="B11" t="s">
        <v>28</v>
      </c>
      <c r="C11">
        <v>0</v>
      </c>
      <c r="D11">
        <v>1</v>
      </c>
      <c r="E11">
        <v>0</v>
      </c>
      <c r="F11">
        <v>0</v>
      </c>
      <c r="G11">
        <v>3</v>
      </c>
      <c r="H11">
        <v>4</v>
      </c>
      <c r="J11" t="s">
        <v>15</v>
      </c>
      <c r="K11" t="s">
        <v>28</v>
      </c>
      <c r="L11">
        <v>4127</v>
      </c>
      <c r="M11">
        <v>8526</v>
      </c>
      <c r="N11">
        <v>0</v>
      </c>
      <c r="O11">
        <v>0</v>
      </c>
      <c r="P11">
        <f t="shared" si="0"/>
        <v>12653</v>
      </c>
    </row>
    <row r="12" spans="1:16" x14ac:dyDescent="0.3">
      <c r="A12" t="s">
        <v>13</v>
      </c>
      <c r="B12" t="s">
        <v>29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J12" t="s">
        <v>13</v>
      </c>
      <c r="K12" t="s">
        <v>29</v>
      </c>
      <c r="L12">
        <v>0</v>
      </c>
      <c r="M12">
        <v>0</v>
      </c>
      <c r="N12">
        <v>0</v>
      </c>
      <c r="O12">
        <v>0</v>
      </c>
      <c r="P12">
        <f t="shared" si="0"/>
        <v>0</v>
      </c>
    </row>
    <row r="13" spans="1:16" x14ac:dyDescent="0.3">
      <c r="A13" t="s">
        <v>30</v>
      </c>
      <c r="B13" t="s">
        <v>31</v>
      </c>
      <c r="C13">
        <v>3</v>
      </c>
      <c r="D13">
        <v>0</v>
      </c>
      <c r="E13">
        <v>0</v>
      </c>
      <c r="F13">
        <v>0</v>
      </c>
      <c r="G13">
        <v>0</v>
      </c>
      <c r="H13">
        <v>3</v>
      </c>
      <c r="J13" t="s">
        <v>30</v>
      </c>
      <c r="K13" t="s">
        <v>31</v>
      </c>
      <c r="L13">
        <v>3864</v>
      </c>
      <c r="M13">
        <v>3907</v>
      </c>
      <c r="N13">
        <v>0</v>
      </c>
      <c r="O13">
        <v>0</v>
      </c>
      <c r="P13">
        <f t="shared" si="0"/>
        <v>7771</v>
      </c>
    </row>
    <row r="14" spans="1:16" x14ac:dyDescent="0.3">
      <c r="A14" t="s">
        <v>13</v>
      </c>
      <c r="B14" t="s">
        <v>32</v>
      </c>
      <c r="C14">
        <v>3</v>
      </c>
      <c r="D14">
        <v>0</v>
      </c>
      <c r="E14">
        <v>0</v>
      </c>
      <c r="F14">
        <v>0</v>
      </c>
      <c r="G14">
        <v>0</v>
      </c>
      <c r="H14">
        <v>3</v>
      </c>
      <c r="J14" t="s">
        <v>13</v>
      </c>
      <c r="K14" t="s">
        <v>32</v>
      </c>
      <c r="L14">
        <v>2528</v>
      </c>
      <c r="M14">
        <v>4304</v>
      </c>
      <c r="N14">
        <v>0</v>
      </c>
      <c r="O14">
        <v>0</v>
      </c>
      <c r="P14">
        <f t="shared" si="0"/>
        <v>6832</v>
      </c>
    </row>
    <row r="15" spans="1:16" x14ac:dyDescent="0.3">
      <c r="A15" t="s">
        <v>30</v>
      </c>
      <c r="B15" t="s">
        <v>33</v>
      </c>
      <c r="C15">
        <v>2</v>
      </c>
      <c r="D15">
        <v>0</v>
      </c>
      <c r="E15">
        <v>0</v>
      </c>
      <c r="F15">
        <v>0</v>
      </c>
      <c r="G15">
        <v>0</v>
      </c>
      <c r="H15">
        <v>2</v>
      </c>
      <c r="J15" t="s">
        <v>30</v>
      </c>
      <c r="K15" t="s">
        <v>33</v>
      </c>
      <c r="L15">
        <v>1963</v>
      </c>
      <c r="M15">
        <v>1963</v>
      </c>
      <c r="N15">
        <v>0</v>
      </c>
      <c r="O15">
        <v>0</v>
      </c>
      <c r="P15">
        <f t="shared" si="0"/>
        <v>3926</v>
      </c>
    </row>
    <row r="16" spans="1:16" x14ac:dyDescent="0.3">
      <c r="A16" t="s">
        <v>30</v>
      </c>
      <c r="B16" t="s">
        <v>34</v>
      </c>
      <c r="C16">
        <v>9</v>
      </c>
      <c r="D16">
        <v>0</v>
      </c>
      <c r="E16">
        <v>0</v>
      </c>
      <c r="F16">
        <v>0</v>
      </c>
      <c r="G16">
        <v>1</v>
      </c>
      <c r="H16">
        <v>10</v>
      </c>
      <c r="J16" t="s">
        <v>30</v>
      </c>
      <c r="K16" t="s">
        <v>34</v>
      </c>
      <c r="L16">
        <v>7536</v>
      </c>
      <c r="M16">
        <v>6773</v>
      </c>
      <c r="N16">
        <v>3503</v>
      </c>
      <c r="O16">
        <v>2855</v>
      </c>
      <c r="P16">
        <f t="shared" si="0"/>
        <v>20667</v>
      </c>
    </row>
    <row r="17" spans="1:16" x14ac:dyDescent="0.3">
      <c r="A17" t="s">
        <v>21</v>
      </c>
      <c r="B17" t="s">
        <v>35</v>
      </c>
      <c r="C17">
        <v>24</v>
      </c>
      <c r="D17">
        <v>2</v>
      </c>
      <c r="E17">
        <v>0</v>
      </c>
      <c r="F17">
        <v>0</v>
      </c>
      <c r="G17">
        <v>6</v>
      </c>
      <c r="H17">
        <v>32</v>
      </c>
      <c r="J17" t="s">
        <v>21</v>
      </c>
      <c r="K17" t="s">
        <v>35</v>
      </c>
      <c r="L17">
        <v>32004</v>
      </c>
      <c r="M17">
        <v>29923</v>
      </c>
      <c r="N17">
        <v>6562</v>
      </c>
      <c r="O17">
        <v>473</v>
      </c>
      <c r="P17">
        <f t="shared" si="0"/>
        <v>68962</v>
      </c>
    </row>
    <row r="18" spans="1:16" x14ac:dyDescent="0.3">
      <c r="A18" t="s">
        <v>15</v>
      </c>
      <c r="B18" t="s">
        <v>36</v>
      </c>
      <c r="C18">
        <v>22</v>
      </c>
      <c r="D18">
        <v>2</v>
      </c>
      <c r="E18">
        <v>0</v>
      </c>
      <c r="F18">
        <v>0</v>
      </c>
      <c r="G18">
        <v>5</v>
      </c>
      <c r="H18">
        <v>29</v>
      </c>
      <c r="J18" t="s">
        <v>15</v>
      </c>
      <c r="K18" t="s">
        <v>36</v>
      </c>
      <c r="L18">
        <v>66246</v>
      </c>
      <c r="M18">
        <v>70952</v>
      </c>
      <c r="N18">
        <v>661</v>
      </c>
      <c r="O18">
        <v>0</v>
      </c>
      <c r="P18">
        <f t="shared" si="0"/>
        <v>137859</v>
      </c>
    </row>
    <row r="19" spans="1:16" x14ac:dyDescent="0.3">
      <c r="A19" t="s">
        <v>17</v>
      </c>
      <c r="B19" t="s">
        <v>37</v>
      </c>
      <c r="C19">
        <v>4</v>
      </c>
      <c r="D19">
        <v>0</v>
      </c>
      <c r="E19">
        <v>0</v>
      </c>
      <c r="F19">
        <v>0</v>
      </c>
      <c r="G19">
        <v>0</v>
      </c>
      <c r="H19">
        <v>4</v>
      </c>
      <c r="J19" t="s">
        <v>17</v>
      </c>
      <c r="K19" t="s">
        <v>37</v>
      </c>
      <c r="L19">
        <v>32236</v>
      </c>
      <c r="M19">
        <v>32236</v>
      </c>
      <c r="N19">
        <v>0</v>
      </c>
      <c r="O19">
        <v>0</v>
      </c>
      <c r="P19">
        <f t="shared" si="0"/>
        <v>64472</v>
      </c>
    </row>
    <row r="20" spans="1:16" x14ac:dyDescent="0.3">
      <c r="A20" t="s">
        <v>23</v>
      </c>
      <c r="B20" t="s">
        <v>38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J20" t="s">
        <v>23</v>
      </c>
      <c r="K20" t="s">
        <v>38</v>
      </c>
      <c r="L20">
        <v>0</v>
      </c>
      <c r="M20">
        <v>0</v>
      </c>
      <c r="N20">
        <v>0</v>
      </c>
      <c r="O20">
        <v>0</v>
      </c>
      <c r="P20">
        <f t="shared" si="0"/>
        <v>0</v>
      </c>
    </row>
    <row r="21" spans="1:16" x14ac:dyDescent="0.3">
      <c r="A21" t="s">
        <v>25</v>
      </c>
      <c r="B21" t="s">
        <v>39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J21" t="s">
        <v>25</v>
      </c>
      <c r="K21" t="s">
        <v>39</v>
      </c>
      <c r="L21">
        <v>0</v>
      </c>
      <c r="M21">
        <v>0</v>
      </c>
      <c r="N21">
        <v>0</v>
      </c>
      <c r="O21">
        <v>0</v>
      </c>
      <c r="P21">
        <f t="shared" si="0"/>
        <v>0</v>
      </c>
    </row>
    <row r="22" spans="1:16" x14ac:dyDescent="0.3">
      <c r="A22" t="s">
        <v>23</v>
      </c>
      <c r="B22" t="s">
        <v>40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J22" t="s">
        <v>23</v>
      </c>
      <c r="K22" t="s">
        <v>40</v>
      </c>
      <c r="L22">
        <v>0</v>
      </c>
      <c r="M22">
        <v>0</v>
      </c>
      <c r="N22">
        <v>0</v>
      </c>
      <c r="O22">
        <v>0</v>
      </c>
      <c r="P22">
        <f t="shared" si="0"/>
        <v>0</v>
      </c>
    </row>
    <row r="23" spans="1:16" x14ac:dyDescent="0.3">
      <c r="A23" t="s">
        <v>30</v>
      </c>
      <c r="B23" t="s">
        <v>41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J23" t="s">
        <v>30</v>
      </c>
      <c r="K23" t="s">
        <v>41</v>
      </c>
      <c r="L23">
        <v>0</v>
      </c>
      <c r="M23">
        <v>0</v>
      </c>
      <c r="N23">
        <v>0</v>
      </c>
      <c r="O23">
        <v>0</v>
      </c>
      <c r="P23">
        <f t="shared" si="0"/>
        <v>0</v>
      </c>
    </row>
    <row r="24" spans="1:16" x14ac:dyDescent="0.3">
      <c r="A24" t="s">
        <v>30</v>
      </c>
      <c r="B24" t="s">
        <v>42</v>
      </c>
      <c r="C24">
        <v>2</v>
      </c>
      <c r="D24">
        <v>0</v>
      </c>
      <c r="E24">
        <v>0</v>
      </c>
      <c r="F24">
        <v>0</v>
      </c>
      <c r="G24">
        <v>0</v>
      </c>
      <c r="H24">
        <v>2</v>
      </c>
      <c r="J24" t="s">
        <v>30</v>
      </c>
      <c r="K24" t="s">
        <v>42</v>
      </c>
      <c r="L24">
        <v>73</v>
      </c>
      <c r="M24">
        <v>1480</v>
      </c>
      <c r="N24">
        <v>0</v>
      </c>
      <c r="O24">
        <v>1407</v>
      </c>
      <c r="P24">
        <f t="shared" si="0"/>
        <v>2960</v>
      </c>
    </row>
    <row r="25" spans="1:16" x14ac:dyDescent="0.3">
      <c r="A25" t="s">
        <v>21</v>
      </c>
      <c r="B25" t="s">
        <v>43</v>
      </c>
      <c r="C25">
        <v>12</v>
      </c>
      <c r="D25">
        <v>0</v>
      </c>
      <c r="E25">
        <v>0</v>
      </c>
      <c r="F25">
        <v>0</v>
      </c>
      <c r="G25">
        <v>6</v>
      </c>
      <c r="H25">
        <v>18</v>
      </c>
      <c r="J25" t="s">
        <v>21</v>
      </c>
      <c r="K25" t="s">
        <v>43</v>
      </c>
      <c r="L25">
        <v>19776</v>
      </c>
      <c r="M25">
        <v>20833</v>
      </c>
      <c r="N25">
        <v>363</v>
      </c>
      <c r="O25">
        <v>0</v>
      </c>
      <c r="P25">
        <f t="shared" si="0"/>
        <v>40972</v>
      </c>
    </row>
    <row r="26" spans="1:16" x14ac:dyDescent="0.3">
      <c r="A26" t="s">
        <v>15</v>
      </c>
      <c r="B26" t="s">
        <v>44</v>
      </c>
      <c r="C26">
        <v>1</v>
      </c>
      <c r="D26">
        <v>0</v>
      </c>
      <c r="E26">
        <v>0</v>
      </c>
      <c r="F26">
        <v>0</v>
      </c>
      <c r="G26">
        <v>0</v>
      </c>
      <c r="H26">
        <v>1</v>
      </c>
      <c r="J26" t="s">
        <v>15</v>
      </c>
      <c r="K26" t="s">
        <v>44</v>
      </c>
      <c r="L26">
        <v>2126</v>
      </c>
      <c r="M26">
        <v>2949</v>
      </c>
      <c r="N26">
        <v>0</v>
      </c>
      <c r="O26">
        <v>0</v>
      </c>
      <c r="P26">
        <f t="shared" si="0"/>
        <v>5075</v>
      </c>
    </row>
    <row r="27" spans="1:16" x14ac:dyDescent="0.3">
      <c r="A27" t="s">
        <v>21</v>
      </c>
      <c r="B27" t="s">
        <v>45</v>
      </c>
      <c r="C27">
        <v>1</v>
      </c>
      <c r="D27">
        <v>0</v>
      </c>
      <c r="E27">
        <v>0</v>
      </c>
      <c r="F27">
        <v>0</v>
      </c>
      <c r="G27">
        <v>0</v>
      </c>
      <c r="H27">
        <v>1</v>
      </c>
      <c r="J27" t="s">
        <v>21</v>
      </c>
      <c r="K27" t="s">
        <v>45</v>
      </c>
      <c r="L27">
        <v>0</v>
      </c>
      <c r="M27">
        <v>891</v>
      </c>
      <c r="N27">
        <v>0</v>
      </c>
      <c r="O27">
        <v>0</v>
      </c>
      <c r="P27">
        <f t="shared" si="0"/>
        <v>891</v>
      </c>
    </row>
    <row r="28" spans="1:16" x14ac:dyDescent="0.3">
      <c r="A28" t="s">
        <v>15</v>
      </c>
      <c r="B28" t="s">
        <v>46</v>
      </c>
      <c r="C28">
        <v>1</v>
      </c>
      <c r="D28">
        <v>0</v>
      </c>
      <c r="E28">
        <v>0</v>
      </c>
      <c r="F28">
        <v>0</v>
      </c>
      <c r="G28">
        <v>0</v>
      </c>
      <c r="H28">
        <v>1</v>
      </c>
      <c r="J28" t="s">
        <v>15</v>
      </c>
      <c r="K28" t="s">
        <v>46</v>
      </c>
      <c r="L28">
        <v>112</v>
      </c>
      <c r="M28">
        <v>112</v>
      </c>
      <c r="N28">
        <v>0</v>
      </c>
      <c r="O28">
        <v>0</v>
      </c>
      <c r="P28">
        <f t="shared" si="0"/>
        <v>224</v>
      </c>
    </row>
    <row r="29" spans="1:16" x14ac:dyDescent="0.3">
      <c r="A29" t="s">
        <v>21</v>
      </c>
      <c r="B29" t="s">
        <v>47</v>
      </c>
      <c r="C29">
        <v>0</v>
      </c>
      <c r="D29">
        <v>0</v>
      </c>
      <c r="E29">
        <v>0</v>
      </c>
      <c r="F29">
        <v>0</v>
      </c>
      <c r="G29">
        <v>1</v>
      </c>
      <c r="H29">
        <v>1</v>
      </c>
      <c r="J29" t="s">
        <v>21</v>
      </c>
      <c r="K29" t="s">
        <v>47</v>
      </c>
      <c r="L29">
        <v>0</v>
      </c>
      <c r="M29">
        <v>1415</v>
      </c>
      <c r="N29">
        <v>0</v>
      </c>
      <c r="O29">
        <v>0</v>
      </c>
      <c r="P29">
        <f t="shared" si="0"/>
        <v>1415</v>
      </c>
    </row>
    <row r="30" spans="1:16" x14ac:dyDescent="0.3">
      <c r="A30" t="s">
        <v>21</v>
      </c>
      <c r="B30" t="s">
        <v>48</v>
      </c>
      <c r="C30">
        <v>6</v>
      </c>
      <c r="D30">
        <v>0</v>
      </c>
      <c r="E30">
        <v>0</v>
      </c>
      <c r="F30">
        <v>0</v>
      </c>
      <c r="G30">
        <v>1</v>
      </c>
      <c r="H30">
        <v>7</v>
      </c>
      <c r="J30" t="s">
        <v>21</v>
      </c>
      <c r="K30" t="s">
        <v>48</v>
      </c>
      <c r="L30">
        <v>2466</v>
      </c>
      <c r="M30">
        <v>4653</v>
      </c>
      <c r="N30">
        <v>0</v>
      </c>
      <c r="O30">
        <v>0</v>
      </c>
      <c r="P30">
        <f t="shared" si="0"/>
        <v>7119</v>
      </c>
    </row>
    <row r="31" spans="1:16" x14ac:dyDescent="0.3">
      <c r="A31" t="s">
        <v>23</v>
      </c>
      <c r="B31" t="s">
        <v>49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J31" t="s">
        <v>23</v>
      </c>
      <c r="K31" t="s">
        <v>49</v>
      </c>
      <c r="L31">
        <v>0</v>
      </c>
      <c r="M31">
        <v>0</v>
      </c>
      <c r="N31">
        <v>0</v>
      </c>
      <c r="O31">
        <v>0</v>
      </c>
      <c r="P31">
        <f t="shared" si="0"/>
        <v>0</v>
      </c>
    </row>
    <row r="32" spans="1:16" x14ac:dyDescent="0.3">
      <c r="A32" t="s">
        <v>25</v>
      </c>
      <c r="B32" t="s">
        <v>50</v>
      </c>
      <c r="J32" t="s">
        <v>25</v>
      </c>
      <c r="K32" t="s">
        <v>50</v>
      </c>
      <c r="P32">
        <f t="shared" si="0"/>
        <v>0</v>
      </c>
    </row>
    <row r="33" spans="1:16" x14ac:dyDescent="0.3">
      <c r="A33" t="s">
        <v>17</v>
      </c>
      <c r="B33" t="s">
        <v>51</v>
      </c>
      <c r="C33">
        <v>1</v>
      </c>
      <c r="D33">
        <v>0</v>
      </c>
      <c r="E33">
        <v>0</v>
      </c>
      <c r="F33">
        <v>0</v>
      </c>
      <c r="G33">
        <v>2</v>
      </c>
      <c r="H33">
        <v>3</v>
      </c>
      <c r="J33" t="s">
        <v>17</v>
      </c>
      <c r="K33" t="s">
        <v>51</v>
      </c>
      <c r="L33">
        <v>4535</v>
      </c>
      <c r="M33">
        <v>8713</v>
      </c>
      <c r="N33">
        <v>0</v>
      </c>
      <c r="O33">
        <v>237</v>
      </c>
      <c r="P33">
        <f t="shared" si="0"/>
        <v>13485</v>
      </c>
    </row>
    <row r="34" spans="1:16" x14ac:dyDescent="0.3">
      <c r="A34" t="s">
        <v>13</v>
      </c>
      <c r="B34" t="s">
        <v>52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J34" t="s">
        <v>13</v>
      </c>
      <c r="K34" t="s">
        <v>52</v>
      </c>
      <c r="L34">
        <v>0</v>
      </c>
      <c r="M34">
        <v>0</v>
      </c>
      <c r="N34">
        <v>0</v>
      </c>
      <c r="O34">
        <v>0</v>
      </c>
      <c r="P34">
        <f t="shared" ref="P34:P52" si="1">SUM(L34:O34)</f>
        <v>0</v>
      </c>
    </row>
    <row r="35" spans="1:16" x14ac:dyDescent="0.3">
      <c r="A35" t="s">
        <v>23</v>
      </c>
      <c r="B35" t="s">
        <v>53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J35" t="s">
        <v>23</v>
      </c>
      <c r="K35" t="s">
        <v>53</v>
      </c>
      <c r="L35">
        <v>0</v>
      </c>
      <c r="M35">
        <v>0</v>
      </c>
      <c r="N35">
        <v>0</v>
      </c>
      <c r="O35">
        <v>0</v>
      </c>
      <c r="P35">
        <f t="shared" si="1"/>
        <v>0</v>
      </c>
    </row>
    <row r="36" spans="1:16" x14ac:dyDescent="0.3">
      <c r="A36" t="s">
        <v>30</v>
      </c>
      <c r="B36" t="s">
        <v>54</v>
      </c>
      <c r="C36">
        <v>3</v>
      </c>
      <c r="D36">
        <v>0</v>
      </c>
      <c r="E36">
        <v>0</v>
      </c>
      <c r="F36">
        <v>0</v>
      </c>
      <c r="G36">
        <v>2</v>
      </c>
      <c r="H36">
        <v>5</v>
      </c>
      <c r="J36" t="s">
        <v>30</v>
      </c>
      <c r="K36" t="s">
        <v>54</v>
      </c>
      <c r="L36">
        <v>7787</v>
      </c>
      <c r="M36">
        <v>7397</v>
      </c>
      <c r="N36">
        <v>520</v>
      </c>
      <c r="O36">
        <v>0</v>
      </c>
      <c r="P36">
        <f t="shared" si="1"/>
        <v>15704</v>
      </c>
    </row>
    <row r="37" spans="1:16" x14ac:dyDescent="0.3">
      <c r="A37" t="s">
        <v>17</v>
      </c>
      <c r="B37" t="s">
        <v>55</v>
      </c>
      <c r="C37">
        <v>9</v>
      </c>
      <c r="D37">
        <v>2</v>
      </c>
      <c r="E37">
        <v>0</v>
      </c>
      <c r="F37">
        <v>0</v>
      </c>
      <c r="G37">
        <v>2</v>
      </c>
      <c r="H37">
        <v>13</v>
      </c>
      <c r="J37" t="s">
        <v>17</v>
      </c>
      <c r="K37" t="s">
        <v>55</v>
      </c>
      <c r="L37">
        <v>55049</v>
      </c>
      <c r="M37">
        <v>58216</v>
      </c>
      <c r="N37">
        <v>0</v>
      </c>
      <c r="O37">
        <v>0</v>
      </c>
      <c r="P37">
        <f t="shared" si="1"/>
        <v>113265</v>
      </c>
    </row>
    <row r="38" spans="1:16" x14ac:dyDescent="0.3">
      <c r="A38" t="s">
        <v>13</v>
      </c>
      <c r="B38" t="s">
        <v>56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J38" t="s">
        <v>13</v>
      </c>
      <c r="K38" t="s">
        <v>56</v>
      </c>
      <c r="L38">
        <v>0</v>
      </c>
      <c r="M38">
        <v>0</v>
      </c>
      <c r="N38">
        <v>0</v>
      </c>
      <c r="O38">
        <v>0</v>
      </c>
      <c r="P38">
        <f t="shared" si="1"/>
        <v>0</v>
      </c>
    </row>
    <row r="39" spans="1:16" x14ac:dyDescent="0.3">
      <c r="A39" t="s">
        <v>25</v>
      </c>
      <c r="B39" t="s">
        <v>57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J39" t="s">
        <v>25</v>
      </c>
      <c r="K39" t="s">
        <v>57</v>
      </c>
      <c r="L39">
        <v>0</v>
      </c>
      <c r="M39">
        <v>0</v>
      </c>
      <c r="N39">
        <v>0</v>
      </c>
      <c r="O39">
        <v>0</v>
      </c>
      <c r="P39">
        <f t="shared" si="1"/>
        <v>0</v>
      </c>
    </row>
    <row r="40" spans="1:16" x14ac:dyDescent="0.3">
      <c r="A40" t="s">
        <v>25</v>
      </c>
      <c r="B40" t="s">
        <v>58</v>
      </c>
      <c r="C40">
        <v>0</v>
      </c>
      <c r="D40">
        <v>0</v>
      </c>
      <c r="E40">
        <v>0</v>
      </c>
      <c r="F40">
        <v>0</v>
      </c>
      <c r="G40">
        <v>1</v>
      </c>
      <c r="H40">
        <v>1</v>
      </c>
      <c r="J40" t="s">
        <v>25</v>
      </c>
      <c r="K40" t="s">
        <v>58</v>
      </c>
      <c r="L40">
        <v>847</v>
      </c>
      <c r="M40">
        <v>847</v>
      </c>
      <c r="N40">
        <v>0</v>
      </c>
      <c r="O40">
        <v>0</v>
      </c>
      <c r="P40">
        <f t="shared" si="1"/>
        <v>1694</v>
      </c>
    </row>
    <row r="41" spans="1:16" x14ac:dyDescent="0.3">
      <c r="A41" t="s">
        <v>23</v>
      </c>
      <c r="B41" t="s">
        <v>59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J41" t="s">
        <v>23</v>
      </c>
      <c r="K41" t="s">
        <v>59</v>
      </c>
      <c r="L41">
        <v>0</v>
      </c>
      <c r="M41">
        <v>0</v>
      </c>
      <c r="N41">
        <v>0</v>
      </c>
      <c r="O41">
        <v>0</v>
      </c>
      <c r="P41">
        <f t="shared" si="1"/>
        <v>0</v>
      </c>
    </row>
    <row r="42" spans="1:16" x14ac:dyDescent="0.3">
      <c r="A42" t="s">
        <v>15</v>
      </c>
      <c r="B42" t="s">
        <v>60</v>
      </c>
      <c r="C42">
        <v>1</v>
      </c>
      <c r="D42">
        <v>1</v>
      </c>
      <c r="E42">
        <v>0</v>
      </c>
      <c r="F42">
        <v>0</v>
      </c>
      <c r="G42">
        <v>0</v>
      </c>
      <c r="H42">
        <v>2</v>
      </c>
      <c r="J42" t="s">
        <v>15</v>
      </c>
      <c r="K42" t="s">
        <v>60</v>
      </c>
      <c r="L42">
        <v>2149</v>
      </c>
      <c r="M42">
        <v>2914</v>
      </c>
      <c r="N42">
        <v>135</v>
      </c>
      <c r="O42">
        <v>622</v>
      </c>
      <c r="P42">
        <f t="shared" si="1"/>
        <v>5820</v>
      </c>
    </row>
    <row r="43" spans="1:16" x14ac:dyDescent="0.3">
      <c r="A43" t="s">
        <v>21</v>
      </c>
      <c r="B43" t="s">
        <v>61</v>
      </c>
      <c r="C43">
        <v>2</v>
      </c>
      <c r="D43">
        <v>0</v>
      </c>
      <c r="E43">
        <v>0</v>
      </c>
      <c r="F43">
        <v>0</v>
      </c>
      <c r="G43">
        <v>0</v>
      </c>
      <c r="H43">
        <v>2</v>
      </c>
      <c r="J43" t="s">
        <v>21</v>
      </c>
      <c r="K43" t="s">
        <v>61</v>
      </c>
      <c r="L43">
        <v>5504</v>
      </c>
      <c r="M43">
        <v>6143</v>
      </c>
      <c r="N43">
        <v>0</v>
      </c>
      <c r="O43">
        <v>0</v>
      </c>
      <c r="P43">
        <f t="shared" si="1"/>
        <v>11647</v>
      </c>
    </row>
    <row r="44" spans="1:16" x14ac:dyDescent="0.3">
      <c r="A44" t="s">
        <v>15</v>
      </c>
      <c r="B44" t="s">
        <v>62</v>
      </c>
      <c r="C44">
        <v>1</v>
      </c>
      <c r="D44">
        <v>0</v>
      </c>
      <c r="E44">
        <v>0</v>
      </c>
      <c r="F44">
        <v>0</v>
      </c>
      <c r="G44">
        <v>12</v>
      </c>
      <c r="H44">
        <v>13</v>
      </c>
      <c r="J44" t="s">
        <v>15</v>
      </c>
      <c r="K44" t="s">
        <v>62</v>
      </c>
      <c r="L44">
        <v>32504</v>
      </c>
      <c r="M44">
        <v>49478</v>
      </c>
      <c r="N44">
        <v>2017</v>
      </c>
      <c r="O44">
        <v>3177</v>
      </c>
      <c r="P44">
        <f t="shared" si="1"/>
        <v>87176</v>
      </c>
    </row>
    <row r="45" spans="1:16" x14ac:dyDescent="0.3">
      <c r="A45" t="s">
        <v>17</v>
      </c>
      <c r="B45" t="s">
        <v>63</v>
      </c>
      <c r="C45">
        <v>2</v>
      </c>
      <c r="D45">
        <v>0</v>
      </c>
      <c r="E45">
        <v>0</v>
      </c>
      <c r="F45">
        <v>0</v>
      </c>
      <c r="G45">
        <v>3</v>
      </c>
      <c r="H45">
        <v>5</v>
      </c>
      <c r="J45" t="s">
        <v>17</v>
      </c>
      <c r="K45" t="s">
        <v>63</v>
      </c>
      <c r="L45">
        <v>720</v>
      </c>
      <c r="M45">
        <v>1409</v>
      </c>
      <c r="N45">
        <v>0</v>
      </c>
      <c r="O45">
        <v>0</v>
      </c>
      <c r="P45">
        <f t="shared" si="1"/>
        <v>2129</v>
      </c>
    </row>
    <row r="46" spans="1:16" x14ac:dyDescent="0.3">
      <c r="A46" t="s">
        <v>17</v>
      </c>
      <c r="B46" t="s">
        <v>64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J46" t="s">
        <v>17</v>
      </c>
      <c r="K46" t="s">
        <v>64</v>
      </c>
      <c r="P46">
        <f t="shared" si="1"/>
        <v>0</v>
      </c>
    </row>
    <row r="47" spans="1:16" x14ac:dyDescent="0.3">
      <c r="A47" t="s">
        <v>25</v>
      </c>
      <c r="B47" t="s">
        <v>65</v>
      </c>
      <c r="C47">
        <v>5</v>
      </c>
      <c r="D47">
        <v>0</v>
      </c>
      <c r="E47">
        <v>0</v>
      </c>
      <c r="F47">
        <v>0</v>
      </c>
      <c r="G47">
        <v>3</v>
      </c>
      <c r="H47">
        <v>8</v>
      </c>
      <c r="J47" t="s">
        <v>25</v>
      </c>
      <c r="K47" t="s">
        <v>65</v>
      </c>
      <c r="L47">
        <v>24022</v>
      </c>
      <c r="M47">
        <v>21138</v>
      </c>
      <c r="N47">
        <v>3112</v>
      </c>
      <c r="O47">
        <v>0</v>
      </c>
      <c r="P47">
        <f t="shared" si="1"/>
        <v>48272</v>
      </c>
    </row>
    <row r="48" spans="1:16" x14ac:dyDescent="0.3">
      <c r="A48" t="s">
        <v>23</v>
      </c>
      <c r="B48" t="s">
        <v>66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J48" t="s">
        <v>23</v>
      </c>
      <c r="K48" t="s">
        <v>66</v>
      </c>
      <c r="L48">
        <v>0</v>
      </c>
      <c r="M48">
        <v>0</v>
      </c>
      <c r="N48">
        <v>0</v>
      </c>
      <c r="O48">
        <v>0</v>
      </c>
      <c r="P48">
        <f t="shared" si="1"/>
        <v>0</v>
      </c>
    </row>
    <row r="49" spans="1:16" x14ac:dyDescent="0.3">
      <c r="A49" t="s">
        <v>13</v>
      </c>
      <c r="B49" t="s">
        <v>67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J49" t="s">
        <v>13</v>
      </c>
      <c r="K49" t="s">
        <v>67</v>
      </c>
      <c r="L49">
        <v>0</v>
      </c>
      <c r="M49">
        <v>0</v>
      </c>
      <c r="N49">
        <v>0</v>
      </c>
      <c r="O49">
        <v>0</v>
      </c>
      <c r="P49">
        <f t="shared" si="1"/>
        <v>0</v>
      </c>
    </row>
    <row r="50" spans="1:16" x14ac:dyDescent="0.3">
      <c r="A50" t="s">
        <v>30</v>
      </c>
      <c r="B50" t="s">
        <v>68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J50" t="s">
        <v>30</v>
      </c>
      <c r="K50" t="s">
        <v>68</v>
      </c>
      <c r="L50">
        <v>0</v>
      </c>
      <c r="M50">
        <v>0</v>
      </c>
      <c r="N50">
        <v>0</v>
      </c>
      <c r="O50">
        <v>0</v>
      </c>
      <c r="P50">
        <f t="shared" si="1"/>
        <v>0</v>
      </c>
    </row>
    <row r="51" spans="1:16" x14ac:dyDescent="0.3">
      <c r="A51" t="s">
        <v>25</v>
      </c>
      <c r="B51" t="s">
        <v>69</v>
      </c>
      <c r="C51">
        <v>1</v>
      </c>
      <c r="D51">
        <v>0</v>
      </c>
      <c r="E51">
        <v>0</v>
      </c>
      <c r="F51">
        <v>0</v>
      </c>
      <c r="G51">
        <v>0</v>
      </c>
      <c r="H51">
        <v>1</v>
      </c>
      <c r="J51" t="s">
        <v>25</v>
      </c>
      <c r="K51" t="s">
        <v>69</v>
      </c>
      <c r="L51">
        <v>3000</v>
      </c>
      <c r="M51">
        <v>3000</v>
      </c>
      <c r="N51">
        <v>0</v>
      </c>
      <c r="O51">
        <v>0</v>
      </c>
      <c r="P51">
        <f t="shared" si="1"/>
        <v>6000</v>
      </c>
    </row>
    <row r="52" spans="1:16" x14ac:dyDescent="0.3">
      <c r="A52" t="s">
        <v>21</v>
      </c>
      <c r="B52" t="s">
        <v>70</v>
      </c>
      <c r="C52">
        <v>1</v>
      </c>
      <c r="D52">
        <v>0</v>
      </c>
      <c r="E52">
        <v>0</v>
      </c>
      <c r="F52">
        <v>0</v>
      </c>
      <c r="G52">
        <v>0</v>
      </c>
      <c r="H52">
        <v>1</v>
      </c>
      <c r="J52" t="s">
        <v>21</v>
      </c>
      <c r="K52" t="s">
        <v>70</v>
      </c>
      <c r="L52">
        <v>1360</v>
      </c>
      <c r="M52">
        <v>1360</v>
      </c>
      <c r="N52">
        <v>0</v>
      </c>
      <c r="O52">
        <v>0</v>
      </c>
      <c r="P52">
        <f t="shared" si="1"/>
        <v>2720</v>
      </c>
    </row>
    <row r="58" spans="1:16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3E158-E547-463A-875F-95FFB8CDD5AE}">
  <dimension ref="A1:F58"/>
  <sheetViews>
    <sheetView tabSelected="1" workbookViewId="0">
      <selection activeCell="F52" sqref="F52"/>
    </sheetView>
  </sheetViews>
  <sheetFormatPr defaultRowHeight="14.4" x14ac:dyDescent="0.3"/>
  <cols>
    <col min="1" max="1" width="10.77734375" customWidth="1"/>
    <col min="6" max="6" width="12.44140625" customWidth="1"/>
  </cols>
  <sheetData>
    <row r="1" spans="1:6" x14ac:dyDescent="0.3">
      <c r="A1" t="s">
        <v>77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</row>
    <row r="2" spans="1:6" x14ac:dyDescent="0.3">
      <c r="A2">
        <v>2024</v>
      </c>
      <c r="B2">
        <v>269</v>
      </c>
      <c r="C2">
        <v>1498</v>
      </c>
      <c r="D2">
        <v>1441</v>
      </c>
      <c r="E2">
        <v>727</v>
      </c>
      <c r="F2">
        <v>10</v>
      </c>
    </row>
    <row r="3" spans="1:6" x14ac:dyDescent="0.3">
      <c r="A3">
        <v>2023</v>
      </c>
      <c r="B3">
        <v>175</v>
      </c>
      <c r="C3">
        <v>864</v>
      </c>
      <c r="D3">
        <v>774</v>
      </c>
      <c r="E3">
        <v>400</v>
      </c>
      <c r="F3">
        <v>10</v>
      </c>
    </row>
    <row r="4" spans="1:6" x14ac:dyDescent="0.3">
      <c r="A4" t="s">
        <v>83</v>
      </c>
      <c r="B4" s="1">
        <v>0.53714285714285714</v>
      </c>
      <c r="C4" s="1">
        <v>0.73379629629629628</v>
      </c>
      <c r="D4" s="1">
        <v>0.86175710594315247</v>
      </c>
      <c r="E4" s="1">
        <v>0.8175</v>
      </c>
      <c r="F4" s="1">
        <v>0</v>
      </c>
    </row>
    <row r="6" spans="1:6" x14ac:dyDescent="0.3">
      <c r="A6" t="s">
        <v>84</v>
      </c>
      <c r="B6" t="s">
        <v>78</v>
      </c>
      <c r="C6" t="s">
        <v>79</v>
      </c>
      <c r="D6" t="s">
        <v>80</v>
      </c>
      <c r="E6" t="s">
        <v>81</v>
      </c>
      <c r="F6" t="s">
        <v>82</v>
      </c>
    </row>
    <row r="7" spans="1:6" x14ac:dyDescent="0.3">
      <c r="A7">
        <v>2024</v>
      </c>
      <c r="B7">
        <v>1323</v>
      </c>
      <c r="C7">
        <v>5922</v>
      </c>
      <c r="D7">
        <v>5532</v>
      </c>
      <c r="E7">
        <v>2911</v>
      </c>
      <c r="F7">
        <v>17</v>
      </c>
    </row>
    <row r="8" spans="1:6" x14ac:dyDescent="0.3">
      <c r="A8">
        <v>2023</v>
      </c>
      <c r="B8">
        <v>865</v>
      </c>
      <c r="C8">
        <v>3673</v>
      </c>
      <c r="D8">
        <v>3544</v>
      </c>
      <c r="E8">
        <v>1924</v>
      </c>
      <c r="F8">
        <v>31</v>
      </c>
    </row>
    <row r="9" spans="1:6" x14ac:dyDescent="0.3">
      <c r="A9" t="s">
        <v>83</v>
      </c>
      <c r="B9" s="1">
        <f>(B7-B8)/B8</f>
        <v>0.52947976878612713</v>
      </c>
      <c r="C9" s="1">
        <f>(C7-C8)/C8</f>
        <v>0.61230601687993469</v>
      </c>
      <c r="D9" s="1">
        <f>(D7-D8)/D8</f>
        <v>0.56094808126410833</v>
      </c>
      <c r="E9" s="1">
        <f>(E7-E8)/E8</f>
        <v>0.51299376299376298</v>
      </c>
      <c r="F9" s="1">
        <f>(F7-F8)/F8</f>
        <v>-0.45161290322580644</v>
      </c>
    </row>
    <row r="58" spans="1:1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C5028-EB1E-479F-A1C9-01C0314657F7}">
  <dimension ref="A1:K58"/>
  <sheetViews>
    <sheetView topLeftCell="A28" workbookViewId="0">
      <selection activeCell="A58" sqref="A58"/>
    </sheetView>
  </sheetViews>
  <sheetFormatPr defaultRowHeight="14.4" x14ac:dyDescent="0.3"/>
  <cols>
    <col min="1" max="1" width="8.77734375" customWidth="1"/>
    <col min="3" max="3" width="15.21875" customWidth="1"/>
    <col min="4" max="4" width="19.5546875" customWidth="1"/>
    <col min="6" max="6" width="8.77734375" customWidth="1"/>
    <col min="8" max="8" width="15.21875" customWidth="1"/>
    <col min="9" max="10" width="14.44140625" customWidth="1"/>
    <col min="11" max="11" width="18.77734375" customWidth="1"/>
  </cols>
  <sheetData>
    <row r="1" spans="1:11" x14ac:dyDescent="0.3">
      <c r="A1" t="s">
        <v>0</v>
      </c>
      <c r="B1" t="s">
        <v>1</v>
      </c>
      <c r="C1" t="s">
        <v>71</v>
      </c>
      <c r="D1" t="s">
        <v>72</v>
      </c>
      <c r="F1" t="s">
        <v>0</v>
      </c>
      <c r="G1" t="s">
        <v>1</v>
      </c>
      <c r="H1" t="s">
        <v>73</v>
      </c>
      <c r="I1" t="s">
        <v>74</v>
      </c>
      <c r="J1" t="s">
        <v>75</v>
      </c>
      <c r="K1" t="s">
        <v>76</v>
      </c>
    </row>
    <row r="2" spans="1:11" x14ac:dyDescent="0.3">
      <c r="A2" t="s">
        <v>13</v>
      </c>
      <c r="B2" t="s">
        <v>14</v>
      </c>
      <c r="C2">
        <v>0</v>
      </c>
      <c r="D2">
        <v>0</v>
      </c>
      <c r="F2" t="s">
        <v>13</v>
      </c>
      <c r="G2" t="s">
        <v>14</v>
      </c>
      <c r="H2">
        <v>0</v>
      </c>
      <c r="I2">
        <v>0</v>
      </c>
      <c r="J2">
        <v>0</v>
      </c>
      <c r="K2">
        <v>0</v>
      </c>
    </row>
    <row r="3" spans="1:11" x14ac:dyDescent="0.3">
      <c r="A3" t="s">
        <v>15</v>
      </c>
      <c r="B3" t="s">
        <v>16</v>
      </c>
      <c r="C3">
        <v>1</v>
      </c>
      <c r="D3">
        <v>1</v>
      </c>
      <c r="F3" t="s">
        <v>15</v>
      </c>
      <c r="G3" t="s">
        <v>16</v>
      </c>
      <c r="H3">
        <v>28</v>
      </c>
      <c r="I3">
        <v>0</v>
      </c>
      <c r="J3">
        <v>0</v>
      </c>
      <c r="K3">
        <v>0</v>
      </c>
    </row>
    <row r="4" spans="1:11" x14ac:dyDescent="0.3">
      <c r="A4" t="s">
        <v>17</v>
      </c>
      <c r="B4" t="s">
        <v>18</v>
      </c>
      <c r="C4">
        <v>15</v>
      </c>
      <c r="D4">
        <v>32</v>
      </c>
      <c r="F4" t="s">
        <v>17</v>
      </c>
      <c r="G4" t="s">
        <v>18</v>
      </c>
      <c r="H4">
        <v>0</v>
      </c>
      <c r="I4">
        <v>151</v>
      </c>
      <c r="J4">
        <v>0</v>
      </c>
      <c r="K4">
        <v>0</v>
      </c>
    </row>
    <row r="5" spans="1:11" x14ac:dyDescent="0.3">
      <c r="A5" t="s">
        <v>17</v>
      </c>
      <c r="B5" t="s">
        <v>19</v>
      </c>
      <c r="C5">
        <v>6</v>
      </c>
      <c r="D5">
        <v>29</v>
      </c>
      <c r="F5" t="s">
        <v>17</v>
      </c>
      <c r="G5" t="s">
        <v>19</v>
      </c>
      <c r="H5">
        <v>6906</v>
      </c>
      <c r="I5">
        <v>6886</v>
      </c>
      <c r="J5">
        <v>0</v>
      </c>
      <c r="K5">
        <v>0</v>
      </c>
    </row>
    <row r="6" spans="1:11" x14ac:dyDescent="0.3">
      <c r="A6" t="s">
        <v>13</v>
      </c>
      <c r="B6" t="s">
        <v>20</v>
      </c>
      <c r="C6">
        <v>0</v>
      </c>
      <c r="D6">
        <v>0</v>
      </c>
      <c r="F6" t="s">
        <v>13</v>
      </c>
      <c r="G6" t="s">
        <v>20</v>
      </c>
      <c r="H6">
        <v>2679</v>
      </c>
      <c r="I6">
        <v>3805</v>
      </c>
      <c r="J6">
        <v>0</v>
      </c>
      <c r="K6">
        <v>0</v>
      </c>
    </row>
    <row r="7" spans="1:11" x14ac:dyDescent="0.3">
      <c r="A7" t="s">
        <v>21</v>
      </c>
      <c r="B7" t="s">
        <v>22</v>
      </c>
      <c r="C7">
        <v>0</v>
      </c>
      <c r="D7">
        <v>0</v>
      </c>
      <c r="F7" t="s">
        <v>21</v>
      </c>
      <c r="G7" t="s">
        <v>22</v>
      </c>
      <c r="H7">
        <v>0</v>
      </c>
      <c r="I7">
        <v>0</v>
      </c>
      <c r="J7">
        <v>0</v>
      </c>
      <c r="K7">
        <v>0</v>
      </c>
    </row>
    <row r="8" spans="1:11" x14ac:dyDescent="0.3">
      <c r="A8" t="s">
        <v>23</v>
      </c>
      <c r="B8" t="s">
        <v>24</v>
      </c>
      <c r="C8">
        <v>0</v>
      </c>
      <c r="D8">
        <v>0</v>
      </c>
      <c r="F8" t="s">
        <v>23</v>
      </c>
      <c r="G8" t="s">
        <v>24</v>
      </c>
    </row>
    <row r="9" spans="1:11" x14ac:dyDescent="0.3">
      <c r="A9" t="s">
        <v>25</v>
      </c>
      <c r="B9" t="s">
        <v>26</v>
      </c>
      <c r="C9">
        <v>0</v>
      </c>
      <c r="D9">
        <v>0</v>
      </c>
      <c r="F9" t="s">
        <v>25</v>
      </c>
      <c r="G9" t="s">
        <v>26</v>
      </c>
      <c r="H9">
        <v>0</v>
      </c>
      <c r="I9">
        <v>0</v>
      </c>
      <c r="J9">
        <v>0</v>
      </c>
      <c r="K9">
        <v>0</v>
      </c>
    </row>
    <row r="10" spans="1:11" x14ac:dyDescent="0.3">
      <c r="A10" t="s">
        <v>15</v>
      </c>
      <c r="B10" t="s">
        <v>27</v>
      </c>
      <c r="C10">
        <v>0</v>
      </c>
      <c r="D10">
        <v>0</v>
      </c>
      <c r="F10" t="s">
        <v>15</v>
      </c>
      <c r="G10" t="s">
        <v>27</v>
      </c>
    </row>
    <row r="11" spans="1:11" x14ac:dyDescent="0.3">
      <c r="A11" t="s">
        <v>15</v>
      </c>
      <c r="B11" t="s">
        <v>28</v>
      </c>
      <c r="C11">
        <v>7</v>
      </c>
      <c r="D11">
        <v>15</v>
      </c>
      <c r="F11" t="s">
        <v>15</v>
      </c>
      <c r="G11" t="s">
        <v>28</v>
      </c>
      <c r="H11">
        <v>0</v>
      </c>
      <c r="I11">
        <v>0</v>
      </c>
      <c r="J11">
        <v>0</v>
      </c>
      <c r="K11">
        <v>0</v>
      </c>
    </row>
    <row r="12" spans="1:11" x14ac:dyDescent="0.3">
      <c r="A12" t="s">
        <v>13</v>
      </c>
      <c r="B12" t="s">
        <v>29</v>
      </c>
      <c r="C12">
        <v>0</v>
      </c>
      <c r="D12">
        <v>0</v>
      </c>
      <c r="F12" t="s">
        <v>13</v>
      </c>
      <c r="G12" t="s">
        <v>29</v>
      </c>
    </row>
    <row r="13" spans="1:11" x14ac:dyDescent="0.3">
      <c r="A13" t="s">
        <v>30</v>
      </c>
      <c r="B13" t="s">
        <v>31</v>
      </c>
      <c r="C13">
        <v>0</v>
      </c>
      <c r="D13">
        <v>0</v>
      </c>
      <c r="F13" t="s">
        <v>30</v>
      </c>
      <c r="G13" t="s">
        <v>31</v>
      </c>
      <c r="H13">
        <v>0</v>
      </c>
      <c r="I13">
        <v>0</v>
      </c>
      <c r="J13">
        <v>0</v>
      </c>
      <c r="K13">
        <v>0</v>
      </c>
    </row>
    <row r="14" spans="1:11" x14ac:dyDescent="0.3">
      <c r="A14" t="s">
        <v>13</v>
      </c>
      <c r="B14" t="s">
        <v>32</v>
      </c>
      <c r="C14">
        <v>0</v>
      </c>
      <c r="D14">
        <v>0</v>
      </c>
      <c r="F14" t="s">
        <v>13</v>
      </c>
      <c r="G14" t="s">
        <v>32</v>
      </c>
      <c r="H14">
        <v>0</v>
      </c>
      <c r="I14">
        <v>0</v>
      </c>
      <c r="J14">
        <v>0</v>
      </c>
      <c r="K14">
        <v>0</v>
      </c>
    </row>
    <row r="15" spans="1:11" x14ac:dyDescent="0.3">
      <c r="A15" t="s">
        <v>30</v>
      </c>
      <c r="B15" t="s">
        <v>33</v>
      </c>
      <c r="C15">
        <v>1</v>
      </c>
      <c r="D15">
        <v>1</v>
      </c>
      <c r="F15" t="s">
        <v>30</v>
      </c>
      <c r="G15" t="s">
        <v>33</v>
      </c>
      <c r="H15">
        <v>1243</v>
      </c>
      <c r="I15">
        <v>1305</v>
      </c>
      <c r="J15">
        <v>0</v>
      </c>
      <c r="K15">
        <v>0</v>
      </c>
    </row>
    <row r="16" spans="1:11" x14ac:dyDescent="0.3">
      <c r="A16" t="s">
        <v>30</v>
      </c>
      <c r="B16" t="s">
        <v>34</v>
      </c>
      <c r="C16">
        <v>0</v>
      </c>
      <c r="D16">
        <v>0</v>
      </c>
      <c r="F16" t="s">
        <v>30</v>
      </c>
      <c r="G16" t="s">
        <v>34</v>
      </c>
      <c r="H16">
        <v>0</v>
      </c>
      <c r="I16">
        <v>0</v>
      </c>
      <c r="J16">
        <v>0</v>
      </c>
      <c r="K16">
        <v>0</v>
      </c>
    </row>
    <row r="17" spans="1:11" x14ac:dyDescent="0.3">
      <c r="A17" t="s">
        <v>21</v>
      </c>
      <c r="B17" t="s">
        <v>35</v>
      </c>
      <c r="C17">
        <v>6</v>
      </c>
      <c r="D17">
        <v>7</v>
      </c>
      <c r="F17" t="s">
        <v>21</v>
      </c>
      <c r="G17" t="s">
        <v>35</v>
      </c>
      <c r="H17">
        <v>1088</v>
      </c>
      <c r="I17">
        <v>3167</v>
      </c>
      <c r="J17">
        <v>0</v>
      </c>
      <c r="K17">
        <v>399</v>
      </c>
    </row>
    <row r="18" spans="1:11" x14ac:dyDescent="0.3">
      <c r="A18" t="s">
        <v>15</v>
      </c>
      <c r="B18" t="s">
        <v>36</v>
      </c>
      <c r="C18">
        <v>2</v>
      </c>
      <c r="D18">
        <v>2</v>
      </c>
      <c r="F18" t="s">
        <v>15</v>
      </c>
      <c r="G18" t="s">
        <v>36</v>
      </c>
      <c r="H18">
        <v>229</v>
      </c>
      <c r="I18">
        <v>378</v>
      </c>
      <c r="J18">
        <v>0</v>
      </c>
      <c r="K18">
        <v>0</v>
      </c>
    </row>
    <row r="19" spans="1:11" x14ac:dyDescent="0.3">
      <c r="A19" t="s">
        <v>17</v>
      </c>
      <c r="B19" t="s">
        <v>37</v>
      </c>
      <c r="C19">
        <v>0</v>
      </c>
      <c r="D19">
        <v>0</v>
      </c>
      <c r="F19" t="s">
        <v>17</v>
      </c>
      <c r="G19" t="s">
        <v>37</v>
      </c>
      <c r="H19">
        <v>0</v>
      </c>
      <c r="I19">
        <v>0</v>
      </c>
      <c r="J19">
        <v>0</v>
      </c>
      <c r="K19">
        <v>0</v>
      </c>
    </row>
    <row r="20" spans="1:11" x14ac:dyDescent="0.3">
      <c r="A20" t="s">
        <v>23</v>
      </c>
      <c r="B20" t="s">
        <v>38</v>
      </c>
      <c r="C20">
        <v>0</v>
      </c>
      <c r="D20">
        <v>0</v>
      </c>
      <c r="F20" t="s">
        <v>23</v>
      </c>
      <c r="G20" t="s">
        <v>38</v>
      </c>
    </row>
    <row r="21" spans="1:11" x14ac:dyDescent="0.3">
      <c r="A21" t="s">
        <v>25</v>
      </c>
      <c r="B21" t="s">
        <v>39</v>
      </c>
      <c r="C21">
        <v>0</v>
      </c>
      <c r="D21">
        <v>0</v>
      </c>
      <c r="F21" t="s">
        <v>25</v>
      </c>
      <c r="G21" t="s">
        <v>39</v>
      </c>
    </row>
    <row r="22" spans="1:11" x14ac:dyDescent="0.3">
      <c r="A22" t="s">
        <v>23</v>
      </c>
      <c r="B22" t="s">
        <v>40</v>
      </c>
      <c r="C22">
        <v>0</v>
      </c>
      <c r="D22">
        <v>0</v>
      </c>
      <c r="F22" t="s">
        <v>23</v>
      </c>
      <c r="G22" t="s">
        <v>40</v>
      </c>
      <c r="H22">
        <v>0</v>
      </c>
      <c r="I22">
        <v>0</v>
      </c>
      <c r="J22">
        <v>0</v>
      </c>
      <c r="K22">
        <v>0</v>
      </c>
    </row>
    <row r="23" spans="1:11" x14ac:dyDescent="0.3">
      <c r="A23" t="s">
        <v>30</v>
      </c>
      <c r="B23" t="s">
        <v>41</v>
      </c>
      <c r="C23">
        <v>0</v>
      </c>
      <c r="D23">
        <v>0</v>
      </c>
      <c r="F23" t="s">
        <v>30</v>
      </c>
      <c r="G23" t="s">
        <v>41</v>
      </c>
    </row>
    <row r="24" spans="1:11" x14ac:dyDescent="0.3">
      <c r="A24" t="s">
        <v>30</v>
      </c>
      <c r="B24" t="s">
        <v>42</v>
      </c>
      <c r="C24">
        <v>0</v>
      </c>
      <c r="D24">
        <v>0</v>
      </c>
      <c r="F24" t="s">
        <v>30</v>
      </c>
      <c r="G24" t="s">
        <v>42</v>
      </c>
    </row>
    <row r="25" spans="1:11" x14ac:dyDescent="0.3">
      <c r="A25" t="s">
        <v>21</v>
      </c>
      <c r="B25" t="s">
        <v>43</v>
      </c>
      <c r="C25">
        <v>1</v>
      </c>
      <c r="D25">
        <v>2</v>
      </c>
      <c r="F25" t="s">
        <v>21</v>
      </c>
      <c r="G25" t="s">
        <v>43</v>
      </c>
      <c r="H25">
        <v>538</v>
      </c>
      <c r="I25">
        <v>850</v>
      </c>
      <c r="J25">
        <v>0</v>
      </c>
      <c r="K25">
        <v>0</v>
      </c>
    </row>
    <row r="26" spans="1:11" x14ac:dyDescent="0.3">
      <c r="A26" t="s">
        <v>15</v>
      </c>
      <c r="B26" t="s">
        <v>44</v>
      </c>
      <c r="C26">
        <v>0</v>
      </c>
      <c r="D26">
        <v>0</v>
      </c>
      <c r="F26" t="s">
        <v>15</v>
      </c>
      <c r="G26" t="s">
        <v>44</v>
      </c>
    </row>
    <row r="27" spans="1:11" x14ac:dyDescent="0.3">
      <c r="A27" t="s">
        <v>21</v>
      </c>
      <c r="B27" t="s">
        <v>45</v>
      </c>
      <c r="C27">
        <v>0</v>
      </c>
      <c r="D27">
        <v>0</v>
      </c>
      <c r="F27" t="s">
        <v>21</v>
      </c>
      <c r="G27" t="s">
        <v>45</v>
      </c>
    </row>
    <row r="28" spans="1:11" x14ac:dyDescent="0.3">
      <c r="A28" t="s">
        <v>15</v>
      </c>
      <c r="B28" t="s">
        <v>46</v>
      </c>
      <c r="C28">
        <v>0</v>
      </c>
      <c r="D28">
        <v>0</v>
      </c>
      <c r="F28" t="s">
        <v>15</v>
      </c>
      <c r="G28" t="s">
        <v>46</v>
      </c>
    </row>
    <row r="29" spans="1:11" x14ac:dyDescent="0.3">
      <c r="A29" t="s">
        <v>21</v>
      </c>
      <c r="B29" t="s">
        <v>47</v>
      </c>
      <c r="C29">
        <v>0</v>
      </c>
      <c r="D29">
        <v>0</v>
      </c>
      <c r="F29" t="s">
        <v>21</v>
      </c>
      <c r="G29" t="s">
        <v>47</v>
      </c>
      <c r="H29">
        <v>0</v>
      </c>
      <c r="I29">
        <v>0</v>
      </c>
      <c r="J29">
        <v>0</v>
      </c>
      <c r="K29">
        <v>0</v>
      </c>
    </row>
    <row r="30" spans="1:11" x14ac:dyDescent="0.3">
      <c r="A30" t="s">
        <v>21</v>
      </c>
      <c r="B30" t="s">
        <v>48</v>
      </c>
      <c r="C30">
        <v>0</v>
      </c>
      <c r="D30">
        <v>0</v>
      </c>
      <c r="F30" t="s">
        <v>21</v>
      </c>
      <c r="G30" t="s">
        <v>48</v>
      </c>
    </row>
    <row r="31" spans="1:11" x14ac:dyDescent="0.3">
      <c r="A31" t="s">
        <v>23</v>
      </c>
      <c r="B31" t="s">
        <v>49</v>
      </c>
      <c r="C31">
        <v>0</v>
      </c>
      <c r="D31">
        <v>0</v>
      </c>
      <c r="F31" t="s">
        <v>23</v>
      </c>
      <c r="G31" t="s">
        <v>49</v>
      </c>
    </row>
    <row r="32" spans="1:11" x14ac:dyDescent="0.3">
      <c r="A32" t="s">
        <v>25</v>
      </c>
      <c r="B32" t="s">
        <v>50</v>
      </c>
      <c r="F32" t="s">
        <v>25</v>
      </c>
      <c r="G32" t="s">
        <v>50</v>
      </c>
    </row>
    <row r="33" spans="1:11" x14ac:dyDescent="0.3">
      <c r="A33" t="s">
        <v>17</v>
      </c>
      <c r="B33" t="s">
        <v>51</v>
      </c>
      <c r="C33">
        <v>0</v>
      </c>
      <c r="D33">
        <v>0</v>
      </c>
      <c r="F33" t="s">
        <v>17</v>
      </c>
      <c r="G33" t="s">
        <v>51</v>
      </c>
      <c r="H33">
        <v>0</v>
      </c>
      <c r="I33">
        <v>0</v>
      </c>
      <c r="J33">
        <v>0</v>
      </c>
      <c r="K33">
        <v>0</v>
      </c>
    </row>
    <row r="34" spans="1:11" x14ac:dyDescent="0.3">
      <c r="A34" t="s">
        <v>13</v>
      </c>
      <c r="B34" t="s">
        <v>52</v>
      </c>
      <c r="C34">
        <v>0</v>
      </c>
      <c r="D34">
        <v>0</v>
      </c>
      <c r="F34" t="s">
        <v>13</v>
      </c>
      <c r="G34" t="s">
        <v>52</v>
      </c>
    </row>
    <row r="35" spans="1:11" x14ac:dyDescent="0.3">
      <c r="A35" t="s">
        <v>23</v>
      </c>
      <c r="B35" t="s">
        <v>53</v>
      </c>
      <c r="C35">
        <v>0</v>
      </c>
      <c r="D35">
        <v>0</v>
      </c>
      <c r="F35" t="s">
        <v>23</v>
      </c>
      <c r="G35" t="s">
        <v>53</v>
      </c>
      <c r="H35">
        <v>0</v>
      </c>
      <c r="I35">
        <v>0</v>
      </c>
      <c r="J35">
        <v>0</v>
      </c>
      <c r="K35">
        <v>0</v>
      </c>
    </row>
    <row r="36" spans="1:11" x14ac:dyDescent="0.3">
      <c r="A36" t="s">
        <v>30</v>
      </c>
      <c r="B36" t="s">
        <v>54</v>
      </c>
      <c r="C36">
        <v>1</v>
      </c>
      <c r="D36">
        <v>15</v>
      </c>
      <c r="F36" t="s">
        <v>30</v>
      </c>
      <c r="G36" t="s">
        <v>54</v>
      </c>
      <c r="H36">
        <v>3302</v>
      </c>
      <c r="I36">
        <v>3299</v>
      </c>
      <c r="J36">
        <v>0</v>
      </c>
      <c r="K36">
        <v>0</v>
      </c>
    </row>
    <row r="37" spans="1:11" x14ac:dyDescent="0.3">
      <c r="A37" t="s">
        <v>17</v>
      </c>
      <c r="B37" t="s">
        <v>55</v>
      </c>
      <c r="C37">
        <v>0</v>
      </c>
      <c r="D37">
        <v>0</v>
      </c>
      <c r="F37" t="s">
        <v>17</v>
      </c>
      <c r="G37" t="s">
        <v>55</v>
      </c>
      <c r="H37">
        <v>0</v>
      </c>
      <c r="I37">
        <v>0</v>
      </c>
      <c r="J37">
        <v>0</v>
      </c>
      <c r="K37">
        <v>0</v>
      </c>
    </row>
    <row r="38" spans="1:11" x14ac:dyDescent="0.3">
      <c r="A38" t="s">
        <v>13</v>
      </c>
      <c r="B38" t="s">
        <v>56</v>
      </c>
      <c r="C38">
        <v>0</v>
      </c>
      <c r="D38">
        <v>0</v>
      </c>
      <c r="F38" t="s">
        <v>13</v>
      </c>
      <c r="G38" t="s">
        <v>56</v>
      </c>
    </row>
    <row r="39" spans="1:11" x14ac:dyDescent="0.3">
      <c r="A39" t="s">
        <v>25</v>
      </c>
      <c r="B39" t="s">
        <v>57</v>
      </c>
      <c r="C39">
        <v>1</v>
      </c>
      <c r="D39">
        <v>1</v>
      </c>
      <c r="F39" t="s">
        <v>25</v>
      </c>
      <c r="G39" t="s">
        <v>57</v>
      </c>
      <c r="H39">
        <v>548</v>
      </c>
      <c r="I39">
        <v>548</v>
      </c>
      <c r="J39">
        <v>0</v>
      </c>
      <c r="K39">
        <v>0</v>
      </c>
    </row>
    <row r="40" spans="1:11" x14ac:dyDescent="0.3">
      <c r="A40" t="s">
        <v>25</v>
      </c>
      <c r="B40" t="s">
        <v>58</v>
      </c>
      <c r="C40">
        <v>0</v>
      </c>
      <c r="D40">
        <v>0</v>
      </c>
      <c r="F40" t="s">
        <v>25</v>
      </c>
      <c r="G40" t="s">
        <v>58</v>
      </c>
    </row>
    <row r="41" spans="1:11" x14ac:dyDescent="0.3">
      <c r="A41" t="s">
        <v>23</v>
      </c>
      <c r="B41" t="s">
        <v>59</v>
      </c>
      <c r="C41">
        <v>0</v>
      </c>
      <c r="D41">
        <v>0</v>
      </c>
      <c r="F41" t="s">
        <v>23</v>
      </c>
      <c r="G41" t="s">
        <v>59</v>
      </c>
      <c r="H41">
        <v>0</v>
      </c>
      <c r="I41">
        <v>0</v>
      </c>
      <c r="J41">
        <v>0</v>
      </c>
      <c r="K41">
        <v>0</v>
      </c>
    </row>
    <row r="42" spans="1:11" x14ac:dyDescent="0.3">
      <c r="A42" t="s">
        <v>15</v>
      </c>
      <c r="B42" t="s">
        <v>60</v>
      </c>
      <c r="C42">
        <v>2</v>
      </c>
      <c r="D42">
        <v>9</v>
      </c>
      <c r="F42" t="s">
        <v>15</v>
      </c>
      <c r="G42" t="s">
        <v>60</v>
      </c>
      <c r="H42">
        <v>1772</v>
      </c>
      <c r="I42">
        <v>2271</v>
      </c>
      <c r="J42">
        <v>0</v>
      </c>
      <c r="K42">
        <v>0</v>
      </c>
    </row>
    <row r="43" spans="1:11" x14ac:dyDescent="0.3">
      <c r="A43" t="s">
        <v>21</v>
      </c>
      <c r="B43" t="s">
        <v>61</v>
      </c>
      <c r="C43">
        <v>0</v>
      </c>
      <c r="D43">
        <v>0</v>
      </c>
      <c r="F43" t="s">
        <v>21</v>
      </c>
      <c r="G43" t="s">
        <v>61</v>
      </c>
      <c r="H43">
        <v>0</v>
      </c>
      <c r="I43">
        <v>0</v>
      </c>
      <c r="J43">
        <v>0</v>
      </c>
      <c r="K43">
        <v>0</v>
      </c>
    </row>
    <row r="44" spans="1:11" x14ac:dyDescent="0.3">
      <c r="A44" t="s">
        <v>15</v>
      </c>
      <c r="B44" t="s">
        <v>62</v>
      </c>
      <c r="C44">
        <v>14</v>
      </c>
      <c r="D44">
        <v>85</v>
      </c>
      <c r="F44" t="s">
        <v>15</v>
      </c>
      <c r="G44" t="s">
        <v>62</v>
      </c>
      <c r="H44">
        <v>34146</v>
      </c>
      <c r="I44">
        <v>35130</v>
      </c>
      <c r="J44">
        <v>0</v>
      </c>
      <c r="K44">
        <v>0</v>
      </c>
    </row>
    <row r="45" spans="1:11" x14ac:dyDescent="0.3">
      <c r="A45" t="s">
        <v>17</v>
      </c>
      <c r="B45" t="s">
        <v>63</v>
      </c>
      <c r="C45">
        <v>15</v>
      </c>
      <c r="D45">
        <v>19</v>
      </c>
      <c r="F45" t="s">
        <v>17</v>
      </c>
      <c r="G45" t="s">
        <v>63</v>
      </c>
      <c r="H45">
        <v>2480</v>
      </c>
      <c r="I45">
        <v>3091</v>
      </c>
      <c r="J45">
        <v>0</v>
      </c>
      <c r="K45">
        <v>0</v>
      </c>
    </row>
    <row r="46" spans="1:11" x14ac:dyDescent="0.3">
      <c r="A46" t="s">
        <v>17</v>
      </c>
      <c r="B46" t="s">
        <v>64</v>
      </c>
      <c r="C46">
        <v>3</v>
      </c>
      <c r="D46">
        <v>19</v>
      </c>
      <c r="F46" t="s">
        <v>17</v>
      </c>
      <c r="G46" t="s">
        <v>64</v>
      </c>
      <c r="H46">
        <v>6144</v>
      </c>
      <c r="I46">
        <v>13240</v>
      </c>
      <c r="J46">
        <v>0</v>
      </c>
      <c r="K46">
        <v>0</v>
      </c>
    </row>
    <row r="47" spans="1:11" x14ac:dyDescent="0.3">
      <c r="A47" t="s">
        <v>25</v>
      </c>
      <c r="B47" t="s">
        <v>65</v>
      </c>
      <c r="C47">
        <v>0</v>
      </c>
      <c r="D47">
        <v>0</v>
      </c>
      <c r="F47" t="s">
        <v>25</v>
      </c>
      <c r="G47" t="s">
        <v>65</v>
      </c>
      <c r="H47">
        <v>0</v>
      </c>
      <c r="I47">
        <v>0</v>
      </c>
      <c r="J47">
        <v>0</v>
      </c>
      <c r="K47">
        <v>0</v>
      </c>
    </row>
    <row r="48" spans="1:11" x14ac:dyDescent="0.3">
      <c r="A48" t="s">
        <v>23</v>
      </c>
      <c r="B48" t="s">
        <v>66</v>
      </c>
      <c r="C48">
        <v>0</v>
      </c>
      <c r="D48">
        <v>0</v>
      </c>
      <c r="F48" t="s">
        <v>23</v>
      </c>
      <c r="G48" t="s">
        <v>66</v>
      </c>
    </row>
    <row r="49" spans="1:11" x14ac:dyDescent="0.3">
      <c r="A49" t="s">
        <v>13</v>
      </c>
      <c r="B49" t="s">
        <v>67</v>
      </c>
      <c r="C49">
        <v>0</v>
      </c>
      <c r="D49">
        <v>0</v>
      </c>
      <c r="F49" t="s">
        <v>13</v>
      </c>
      <c r="G49" t="s">
        <v>67</v>
      </c>
      <c r="H49">
        <v>0</v>
      </c>
      <c r="I49">
        <v>0</v>
      </c>
      <c r="J49">
        <v>0</v>
      </c>
      <c r="K49">
        <v>0</v>
      </c>
    </row>
    <row r="50" spans="1:11" x14ac:dyDescent="0.3">
      <c r="A50" t="s">
        <v>30</v>
      </c>
      <c r="B50" t="s">
        <v>68</v>
      </c>
      <c r="C50">
        <v>0</v>
      </c>
      <c r="D50">
        <v>0</v>
      </c>
      <c r="F50" t="s">
        <v>30</v>
      </c>
      <c r="G50" t="s">
        <v>68</v>
      </c>
    </row>
    <row r="51" spans="1:11" x14ac:dyDescent="0.3">
      <c r="A51" t="s">
        <v>25</v>
      </c>
      <c r="B51" t="s">
        <v>69</v>
      </c>
      <c r="C51">
        <v>0</v>
      </c>
      <c r="D51">
        <v>0</v>
      </c>
      <c r="F51" t="s">
        <v>25</v>
      </c>
      <c r="G51" t="s">
        <v>69</v>
      </c>
    </row>
    <row r="52" spans="1:11" x14ac:dyDescent="0.3">
      <c r="A52" t="s">
        <v>21</v>
      </c>
      <c r="B52" t="s">
        <v>70</v>
      </c>
      <c r="C52">
        <v>0</v>
      </c>
      <c r="D52">
        <v>0</v>
      </c>
      <c r="F52" t="s">
        <v>21</v>
      </c>
      <c r="G52" t="s">
        <v>70</v>
      </c>
      <c r="H52">
        <v>0</v>
      </c>
      <c r="I52">
        <v>0</v>
      </c>
      <c r="J52">
        <v>0</v>
      </c>
      <c r="K52">
        <v>0</v>
      </c>
    </row>
    <row r="58" spans="1:11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68BF-1F8E-45D0-B631-B8E743E536CF}">
  <dimension ref="A1:P58"/>
  <sheetViews>
    <sheetView topLeftCell="A31" zoomScaleNormal="100" workbookViewId="0">
      <selection activeCell="A58" sqref="A58"/>
    </sheetView>
  </sheetViews>
  <sheetFormatPr defaultRowHeight="14.4" x14ac:dyDescent="0.3"/>
  <cols>
    <col min="1" max="1" width="8.77734375" customWidth="1"/>
    <col min="3" max="3" width="15.21875" customWidth="1"/>
    <col min="4" max="4" width="19.5546875" customWidth="1"/>
    <col min="5" max="5" width="24.77734375" customWidth="1"/>
    <col min="6" max="6" width="35.21875" customWidth="1"/>
    <col min="7" max="7" width="23.77734375" customWidth="1"/>
    <col min="8" max="8" width="12.44140625" customWidth="1"/>
    <col min="10" max="10" width="8.77734375" customWidth="1"/>
    <col min="12" max="12" width="15.21875" customWidth="1"/>
    <col min="13" max="14" width="14.44140625" customWidth="1"/>
    <col min="15" max="15" width="18.77734375" customWidth="1"/>
    <col min="16" max="16" width="11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0</v>
      </c>
      <c r="K1" t="s">
        <v>1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3">
      <c r="A2" t="s">
        <v>13</v>
      </c>
      <c r="B2" t="s">
        <v>14</v>
      </c>
      <c r="C2">
        <v>4</v>
      </c>
      <c r="D2">
        <v>0</v>
      </c>
      <c r="E2">
        <v>0</v>
      </c>
      <c r="F2">
        <v>0</v>
      </c>
      <c r="G2">
        <v>38</v>
      </c>
      <c r="H2">
        <f>SUM(June24_FNS418_Sites7[[#This Row],[26aA - Schools]:[26aE - Non-Profit Private]])</f>
        <v>42</v>
      </c>
      <c r="J2" t="s">
        <v>13</v>
      </c>
      <c r="K2" t="s">
        <v>14</v>
      </c>
      <c r="L2">
        <v>109785</v>
      </c>
      <c r="M2">
        <v>110416</v>
      </c>
      <c r="N2">
        <v>6185</v>
      </c>
      <c r="O2">
        <v>0</v>
      </c>
      <c r="P2">
        <f t="shared" ref="P2:P33" si="0">SUM(L2:O2)</f>
        <v>226386</v>
      </c>
    </row>
    <row r="3" spans="1:16" x14ac:dyDescent="0.3">
      <c r="A3" t="s">
        <v>15</v>
      </c>
      <c r="B3" t="s">
        <v>16</v>
      </c>
      <c r="C3">
        <v>52</v>
      </c>
      <c r="D3">
        <v>0</v>
      </c>
      <c r="E3">
        <v>0</v>
      </c>
      <c r="F3">
        <v>0</v>
      </c>
      <c r="G3">
        <v>63</v>
      </c>
      <c r="H3">
        <f>SUM(June24_FNS418_Sites7[[#This Row],[26aA - Schools]:[26aE - Non-Profit Private]])</f>
        <v>115</v>
      </c>
      <c r="J3" t="s">
        <v>15</v>
      </c>
      <c r="K3" t="s">
        <v>16</v>
      </c>
      <c r="L3">
        <v>197560</v>
      </c>
      <c r="M3">
        <v>223520</v>
      </c>
      <c r="N3">
        <v>963</v>
      </c>
      <c r="O3">
        <v>2789</v>
      </c>
      <c r="P3">
        <f t="shared" si="0"/>
        <v>424832</v>
      </c>
    </row>
    <row r="4" spans="1:16" x14ac:dyDescent="0.3">
      <c r="A4" t="s">
        <v>17</v>
      </c>
      <c r="B4" t="s">
        <v>18</v>
      </c>
      <c r="C4">
        <v>0</v>
      </c>
      <c r="D4">
        <v>0</v>
      </c>
      <c r="E4">
        <v>0</v>
      </c>
      <c r="F4">
        <v>0</v>
      </c>
      <c r="G4">
        <v>44</v>
      </c>
      <c r="H4">
        <f>SUM(June24_FNS418_Sites7[[#This Row],[26aA - Schools]:[26aE - Non-Profit Private]])</f>
        <v>44</v>
      </c>
      <c r="J4" t="s">
        <v>17</v>
      </c>
      <c r="K4" t="s">
        <v>18</v>
      </c>
      <c r="L4">
        <v>20780</v>
      </c>
      <c r="M4">
        <v>27045</v>
      </c>
      <c r="N4">
        <v>4614</v>
      </c>
      <c r="O4">
        <v>4498</v>
      </c>
      <c r="P4">
        <f t="shared" si="0"/>
        <v>56937</v>
      </c>
    </row>
    <row r="5" spans="1:16" x14ac:dyDescent="0.3">
      <c r="A5" t="s">
        <v>17</v>
      </c>
      <c r="B5" t="s">
        <v>19</v>
      </c>
      <c r="C5">
        <v>16</v>
      </c>
      <c r="D5">
        <v>0</v>
      </c>
      <c r="E5">
        <v>0</v>
      </c>
      <c r="F5">
        <v>0</v>
      </c>
      <c r="G5">
        <v>13</v>
      </c>
      <c r="H5">
        <f>SUM(June24_FNS418_Sites7[[#This Row],[26aA - Schools]:[26aE - Non-Profit Private]])</f>
        <v>29</v>
      </c>
      <c r="J5" t="s">
        <v>17</v>
      </c>
      <c r="K5" t="s">
        <v>19</v>
      </c>
      <c r="L5">
        <v>48902</v>
      </c>
      <c r="M5">
        <v>53274</v>
      </c>
      <c r="P5">
        <f t="shared" si="0"/>
        <v>102176</v>
      </c>
    </row>
    <row r="6" spans="1:16" x14ac:dyDescent="0.3">
      <c r="A6" t="s">
        <v>13</v>
      </c>
      <c r="B6" t="s">
        <v>20</v>
      </c>
      <c r="C6">
        <v>4</v>
      </c>
      <c r="D6">
        <v>0</v>
      </c>
      <c r="E6">
        <v>0</v>
      </c>
      <c r="F6">
        <v>0</v>
      </c>
      <c r="G6">
        <v>13</v>
      </c>
      <c r="H6">
        <f>SUM(June24_FNS418_Sites7[[#This Row],[26aA - Schools]:[26aE - Non-Profit Private]])</f>
        <v>17</v>
      </c>
      <c r="J6" t="s">
        <v>13</v>
      </c>
      <c r="K6" t="s">
        <v>20</v>
      </c>
      <c r="L6">
        <v>7232</v>
      </c>
      <c r="M6">
        <v>9856</v>
      </c>
      <c r="N6">
        <v>0</v>
      </c>
      <c r="O6">
        <v>548</v>
      </c>
      <c r="P6">
        <f t="shared" si="0"/>
        <v>17636</v>
      </c>
    </row>
    <row r="7" spans="1:16" x14ac:dyDescent="0.3">
      <c r="A7" t="s">
        <v>21</v>
      </c>
      <c r="B7" t="s">
        <v>22</v>
      </c>
      <c r="C7">
        <v>48</v>
      </c>
      <c r="D7">
        <v>1</v>
      </c>
      <c r="E7">
        <v>0</v>
      </c>
      <c r="F7">
        <v>0</v>
      </c>
      <c r="G7">
        <v>8</v>
      </c>
      <c r="H7">
        <f>SUM(June24_FNS418_Sites7[[#This Row],[26aA - Schools]:[26aE - Non-Profit Private]])</f>
        <v>57</v>
      </c>
      <c r="J7" t="s">
        <v>21</v>
      </c>
      <c r="K7" t="s">
        <v>22</v>
      </c>
      <c r="L7">
        <v>123916</v>
      </c>
      <c r="M7">
        <v>129376</v>
      </c>
      <c r="N7">
        <v>0</v>
      </c>
      <c r="O7">
        <v>1551</v>
      </c>
      <c r="P7">
        <f t="shared" si="0"/>
        <v>254843</v>
      </c>
    </row>
    <row r="8" spans="1:16" x14ac:dyDescent="0.3">
      <c r="A8" t="s">
        <v>23</v>
      </c>
      <c r="B8" t="s">
        <v>24</v>
      </c>
      <c r="C8">
        <v>4</v>
      </c>
      <c r="D8">
        <v>0</v>
      </c>
      <c r="E8">
        <v>0</v>
      </c>
      <c r="F8">
        <v>0</v>
      </c>
      <c r="G8">
        <v>0</v>
      </c>
      <c r="H8">
        <f>SUM(June24_FNS418_Sites7[[#This Row],[26aA - Schools]:[26aE - Non-Profit Private]])</f>
        <v>4</v>
      </c>
      <c r="J8" t="s">
        <v>23</v>
      </c>
      <c r="K8" t="s">
        <v>24</v>
      </c>
      <c r="L8">
        <v>3330</v>
      </c>
      <c r="M8">
        <v>3330</v>
      </c>
      <c r="N8">
        <v>0</v>
      </c>
      <c r="O8">
        <v>0</v>
      </c>
      <c r="P8">
        <f t="shared" si="0"/>
        <v>6660</v>
      </c>
    </row>
    <row r="9" spans="1:16" x14ac:dyDescent="0.3">
      <c r="A9" t="s">
        <v>25</v>
      </c>
      <c r="B9" t="s">
        <v>26</v>
      </c>
      <c r="C9">
        <v>25</v>
      </c>
      <c r="D9">
        <v>0</v>
      </c>
      <c r="E9">
        <v>0</v>
      </c>
      <c r="F9">
        <v>0</v>
      </c>
      <c r="G9">
        <v>11</v>
      </c>
      <c r="H9">
        <f>SUM(June24_FNS418_Sites7[[#This Row],[26aA - Schools]:[26aE - Non-Profit Private]])</f>
        <v>36</v>
      </c>
      <c r="J9" t="s">
        <v>25</v>
      </c>
      <c r="K9" t="s">
        <v>26</v>
      </c>
      <c r="L9">
        <v>10778</v>
      </c>
      <c r="M9">
        <v>12151</v>
      </c>
      <c r="N9">
        <v>554</v>
      </c>
      <c r="O9">
        <v>0</v>
      </c>
      <c r="P9">
        <f t="shared" si="0"/>
        <v>23483</v>
      </c>
    </row>
    <row r="10" spans="1:16" x14ac:dyDescent="0.3">
      <c r="A10" t="s">
        <v>15</v>
      </c>
      <c r="B10" t="s">
        <v>27</v>
      </c>
      <c r="C10">
        <v>77</v>
      </c>
      <c r="D10">
        <v>1</v>
      </c>
      <c r="E10">
        <v>0</v>
      </c>
      <c r="F10">
        <v>0</v>
      </c>
      <c r="G10">
        <v>29</v>
      </c>
      <c r="H10">
        <f>SUM(June24_FNS418_Sites7[[#This Row],[26aA - Schools]:[26aE - Non-Profit Private]])</f>
        <v>107</v>
      </c>
      <c r="J10" t="s">
        <v>15</v>
      </c>
      <c r="K10" t="s">
        <v>27</v>
      </c>
      <c r="L10">
        <v>130587</v>
      </c>
      <c r="M10">
        <v>158899</v>
      </c>
      <c r="N10">
        <v>0</v>
      </c>
      <c r="O10">
        <v>1200</v>
      </c>
      <c r="P10">
        <f t="shared" si="0"/>
        <v>290686</v>
      </c>
    </row>
    <row r="11" spans="1:16" x14ac:dyDescent="0.3">
      <c r="A11" t="s">
        <v>15</v>
      </c>
      <c r="B11" t="s">
        <v>28</v>
      </c>
      <c r="C11">
        <v>24</v>
      </c>
      <c r="D11">
        <v>6</v>
      </c>
      <c r="E11">
        <v>0</v>
      </c>
      <c r="F11">
        <v>0</v>
      </c>
      <c r="G11">
        <v>98</v>
      </c>
      <c r="H11">
        <f>SUM(June24_FNS418_Sites7[[#This Row],[26aA - Schools]:[26aE - Non-Profit Private]])</f>
        <v>128</v>
      </c>
      <c r="J11" t="s">
        <v>15</v>
      </c>
      <c r="K11" t="s">
        <v>28</v>
      </c>
      <c r="L11">
        <v>132375</v>
      </c>
      <c r="M11">
        <v>174186</v>
      </c>
      <c r="N11">
        <v>1365</v>
      </c>
      <c r="O11">
        <v>7391</v>
      </c>
      <c r="P11">
        <f t="shared" si="0"/>
        <v>315317</v>
      </c>
    </row>
    <row r="12" spans="1:16" x14ac:dyDescent="0.3">
      <c r="A12" t="s">
        <v>13</v>
      </c>
      <c r="B12" t="s">
        <v>29</v>
      </c>
      <c r="C12">
        <v>0</v>
      </c>
      <c r="D12">
        <v>0</v>
      </c>
      <c r="E12">
        <v>0</v>
      </c>
      <c r="F12">
        <v>0</v>
      </c>
      <c r="G12">
        <v>47</v>
      </c>
      <c r="H12">
        <f>SUM(June24_FNS418_Sites7[[#This Row],[26aA - Schools]:[26aE - Non-Profit Private]])</f>
        <v>47</v>
      </c>
      <c r="J12" t="s">
        <v>13</v>
      </c>
      <c r="K12" t="s">
        <v>29</v>
      </c>
      <c r="L12">
        <v>177107</v>
      </c>
      <c r="M12">
        <v>177107</v>
      </c>
      <c r="N12">
        <v>0</v>
      </c>
      <c r="O12">
        <v>0</v>
      </c>
      <c r="P12">
        <f t="shared" si="0"/>
        <v>354214</v>
      </c>
    </row>
    <row r="13" spans="1:16" x14ac:dyDescent="0.3">
      <c r="A13" t="s">
        <v>30</v>
      </c>
      <c r="B13" t="s">
        <v>31</v>
      </c>
      <c r="C13">
        <v>152</v>
      </c>
      <c r="D13">
        <v>0</v>
      </c>
      <c r="E13">
        <v>0</v>
      </c>
      <c r="F13">
        <v>0</v>
      </c>
      <c r="G13">
        <v>10</v>
      </c>
      <c r="H13">
        <f>SUM(June24_FNS418_Sites7[[#This Row],[26aA - Schools]:[26aE - Non-Profit Private]])</f>
        <v>162</v>
      </c>
      <c r="J13" t="s">
        <v>30</v>
      </c>
      <c r="K13" t="s">
        <v>31</v>
      </c>
      <c r="L13">
        <v>421843</v>
      </c>
      <c r="M13">
        <v>418081</v>
      </c>
      <c r="N13">
        <v>0</v>
      </c>
      <c r="O13">
        <v>1737</v>
      </c>
      <c r="P13">
        <f t="shared" si="0"/>
        <v>841661</v>
      </c>
    </row>
    <row r="14" spans="1:16" x14ac:dyDescent="0.3">
      <c r="A14" t="s">
        <v>13</v>
      </c>
      <c r="B14" t="s">
        <v>32</v>
      </c>
      <c r="C14">
        <v>60</v>
      </c>
      <c r="D14">
        <v>0</v>
      </c>
      <c r="E14">
        <v>0</v>
      </c>
      <c r="F14">
        <v>0</v>
      </c>
      <c r="G14">
        <v>7</v>
      </c>
      <c r="H14">
        <f>SUM(June24_FNS418_Sites7[[#This Row],[26aA - Schools]:[26aE - Non-Profit Private]])</f>
        <v>67</v>
      </c>
      <c r="J14" t="s">
        <v>13</v>
      </c>
      <c r="K14" t="s">
        <v>32</v>
      </c>
      <c r="L14">
        <v>58815</v>
      </c>
      <c r="M14">
        <v>70012</v>
      </c>
      <c r="N14">
        <v>246</v>
      </c>
      <c r="O14">
        <v>1070</v>
      </c>
      <c r="P14">
        <f t="shared" si="0"/>
        <v>130143</v>
      </c>
    </row>
    <row r="15" spans="1:16" x14ac:dyDescent="0.3">
      <c r="A15" t="s">
        <v>30</v>
      </c>
      <c r="B15" t="s">
        <v>33</v>
      </c>
      <c r="C15">
        <v>27</v>
      </c>
      <c r="D15">
        <v>7</v>
      </c>
      <c r="E15">
        <v>0</v>
      </c>
      <c r="F15">
        <v>0</v>
      </c>
      <c r="G15">
        <v>1</v>
      </c>
      <c r="H15">
        <f>SUM(June24_FNS418_Sites7[[#This Row],[26aA - Schools]:[26aE - Non-Profit Private]])</f>
        <v>35</v>
      </c>
      <c r="J15" t="s">
        <v>30</v>
      </c>
      <c r="K15" t="s">
        <v>33</v>
      </c>
      <c r="L15">
        <v>87420</v>
      </c>
      <c r="M15">
        <v>105971</v>
      </c>
      <c r="N15">
        <v>0</v>
      </c>
      <c r="O15">
        <v>0</v>
      </c>
      <c r="P15">
        <f t="shared" si="0"/>
        <v>193391</v>
      </c>
    </row>
    <row r="16" spans="1:16" x14ac:dyDescent="0.3">
      <c r="A16" t="s">
        <v>30</v>
      </c>
      <c r="B16" t="s">
        <v>34</v>
      </c>
      <c r="C16">
        <v>82</v>
      </c>
      <c r="D16">
        <v>0</v>
      </c>
      <c r="E16">
        <v>0</v>
      </c>
      <c r="F16">
        <v>0</v>
      </c>
      <c r="G16">
        <v>15</v>
      </c>
      <c r="H16">
        <f>SUM(June24_FNS418_Sites7[[#This Row],[26aA - Schools]:[26aE - Non-Profit Private]])</f>
        <v>97</v>
      </c>
      <c r="J16" t="s">
        <v>30</v>
      </c>
      <c r="K16" t="s">
        <v>34</v>
      </c>
      <c r="L16">
        <v>224685</v>
      </c>
      <c r="M16">
        <v>191492</v>
      </c>
      <c r="N16">
        <v>58020</v>
      </c>
      <c r="O16">
        <v>21248</v>
      </c>
      <c r="P16">
        <f t="shared" si="0"/>
        <v>495445</v>
      </c>
    </row>
    <row r="17" spans="1:16" x14ac:dyDescent="0.3">
      <c r="A17" t="s">
        <v>21</v>
      </c>
      <c r="B17" t="s">
        <v>35</v>
      </c>
      <c r="C17">
        <v>187</v>
      </c>
      <c r="D17">
        <v>3</v>
      </c>
      <c r="E17">
        <v>0</v>
      </c>
      <c r="F17">
        <v>0</v>
      </c>
      <c r="G17">
        <v>43</v>
      </c>
      <c r="H17">
        <f>SUM(June24_FNS418_Sites7[[#This Row],[26aA - Schools]:[26aE - Non-Profit Private]])</f>
        <v>233</v>
      </c>
      <c r="J17" t="s">
        <v>21</v>
      </c>
      <c r="K17" t="s">
        <v>35</v>
      </c>
      <c r="L17">
        <v>430102</v>
      </c>
      <c r="M17">
        <v>452919</v>
      </c>
      <c r="N17">
        <v>29530</v>
      </c>
      <c r="O17">
        <v>10474</v>
      </c>
      <c r="P17">
        <f t="shared" si="0"/>
        <v>923025</v>
      </c>
    </row>
    <row r="18" spans="1:16" x14ac:dyDescent="0.3">
      <c r="A18" t="s">
        <v>15</v>
      </c>
      <c r="B18" t="s">
        <v>36</v>
      </c>
      <c r="C18">
        <v>503</v>
      </c>
      <c r="D18">
        <v>9</v>
      </c>
      <c r="E18">
        <v>0</v>
      </c>
      <c r="F18">
        <v>0</v>
      </c>
      <c r="G18">
        <v>192</v>
      </c>
      <c r="H18">
        <f>SUM(June24_FNS418_Sites7[[#This Row],[26aA - Schools]:[26aE - Non-Profit Private]])</f>
        <v>704</v>
      </c>
      <c r="J18" t="s">
        <v>15</v>
      </c>
      <c r="K18" t="s">
        <v>36</v>
      </c>
      <c r="L18">
        <v>1142033</v>
      </c>
      <c r="M18">
        <v>1189273</v>
      </c>
      <c r="N18">
        <v>8652</v>
      </c>
      <c r="O18">
        <v>0</v>
      </c>
      <c r="P18">
        <f t="shared" si="0"/>
        <v>2339958</v>
      </c>
    </row>
    <row r="19" spans="1:16" x14ac:dyDescent="0.3">
      <c r="A19" t="s">
        <v>17</v>
      </c>
      <c r="B19" t="s">
        <v>37</v>
      </c>
      <c r="C19">
        <v>78</v>
      </c>
      <c r="D19">
        <v>0</v>
      </c>
      <c r="E19">
        <v>0</v>
      </c>
      <c r="F19">
        <v>0</v>
      </c>
      <c r="G19">
        <v>10</v>
      </c>
      <c r="H19">
        <f>SUM(June24_FNS418_Sites7[[#This Row],[26aA - Schools]:[26aE - Non-Profit Private]])</f>
        <v>88</v>
      </c>
      <c r="J19" t="s">
        <v>17</v>
      </c>
      <c r="K19" t="s">
        <v>37</v>
      </c>
      <c r="L19">
        <v>1012224</v>
      </c>
      <c r="M19">
        <v>1012799</v>
      </c>
      <c r="N19">
        <v>0</v>
      </c>
      <c r="O19">
        <v>0</v>
      </c>
      <c r="P19">
        <f t="shared" si="0"/>
        <v>2025023</v>
      </c>
    </row>
    <row r="20" spans="1:16" x14ac:dyDescent="0.3">
      <c r="A20" t="s">
        <v>23</v>
      </c>
      <c r="B20" t="s">
        <v>38</v>
      </c>
      <c r="C20">
        <v>26</v>
      </c>
      <c r="D20">
        <v>0</v>
      </c>
      <c r="E20">
        <v>0</v>
      </c>
      <c r="F20">
        <v>0</v>
      </c>
      <c r="G20">
        <v>0</v>
      </c>
      <c r="H20">
        <f>SUM(June24_FNS418_Sites7[[#This Row],[26aA - Schools]:[26aE - Non-Profit Private]])</f>
        <v>26</v>
      </c>
      <c r="J20" t="s">
        <v>23</v>
      </c>
      <c r="K20" t="s">
        <v>38</v>
      </c>
      <c r="L20">
        <v>4170</v>
      </c>
      <c r="M20">
        <v>4810</v>
      </c>
      <c r="N20">
        <v>519</v>
      </c>
      <c r="O20">
        <v>0</v>
      </c>
      <c r="P20">
        <f t="shared" si="0"/>
        <v>9499</v>
      </c>
    </row>
    <row r="21" spans="1:16" x14ac:dyDescent="0.3">
      <c r="A21" t="s">
        <v>25</v>
      </c>
      <c r="B21" t="s">
        <v>39</v>
      </c>
      <c r="C21">
        <v>102</v>
      </c>
      <c r="D21">
        <v>0</v>
      </c>
      <c r="E21">
        <v>0</v>
      </c>
      <c r="F21">
        <v>0</v>
      </c>
      <c r="G21">
        <v>14</v>
      </c>
      <c r="H21">
        <f>SUM(June24_FNS418_Sites7[[#This Row],[26aA - Schools]:[26aE - Non-Profit Private]])</f>
        <v>116</v>
      </c>
      <c r="J21" t="s">
        <v>25</v>
      </c>
      <c r="K21" t="s">
        <v>39</v>
      </c>
      <c r="L21">
        <v>606147</v>
      </c>
      <c r="M21">
        <v>606147</v>
      </c>
      <c r="N21">
        <v>12061</v>
      </c>
      <c r="O21">
        <v>12060</v>
      </c>
      <c r="P21">
        <f t="shared" si="0"/>
        <v>1236415</v>
      </c>
    </row>
    <row r="22" spans="1:16" x14ac:dyDescent="0.3">
      <c r="A22" t="s">
        <v>23</v>
      </c>
      <c r="B22" t="s">
        <v>40</v>
      </c>
      <c r="C22">
        <v>87</v>
      </c>
      <c r="D22">
        <v>2</v>
      </c>
      <c r="E22">
        <v>0</v>
      </c>
      <c r="F22">
        <v>0</v>
      </c>
      <c r="G22">
        <v>29</v>
      </c>
      <c r="H22">
        <f>SUM(June24_FNS418_Sites7[[#This Row],[26aA - Schools]:[26aE - Non-Profit Private]])</f>
        <v>118</v>
      </c>
      <c r="J22" t="s">
        <v>23</v>
      </c>
      <c r="K22" t="s">
        <v>40</v>
      </c>
      <c r="L22">
        <v>20311</v>
      </c>
      <c r="M22">
        <v>26249</v>
      </c>
      <c r="N22">
        <v>0</v>
      </c>
      <c r="O22">
        <v>0</v>
      </c>
      <c r="P22">
        <f t="shared" si="0"/>
        <v>46560</v>
      </c>
    </row>
    <row r="23" spans="1:16" x14ac:dyDescent="0.3">
      <c r="A23" t="s">
        <v>30</v>
      </c>
      <c r="B23" t="s">
        <v>41</v>
      </c>
      <c r="C23">
        <v>144</v>
      </c>
      <c r="D23">
        <v>0</v>
      </c>
      <c r="E23">
        <v>0</v>
      </c>
      <c r="F23">
        <v>0</v>
      </c>
      <c r="G23">
        <v>15</v>
      </c>
      <c r="H23">
        <f>SUM(June24_FNS418_Sites7[[#This Row],[26aA - Schools]:[26aE - Non-Profit Private]])</f>
        <v>159</v>
      </c>
      <c r="J23" t="s">
        <v>30</v>
      </c>
      <c r="K23" t="s">
        <v>41</v>
      </c>
      <c r="L23">
        <v>450314</v>
      </c>
      <c r="M23">
        <v>453934</v>
      </c>
      <c r="N23">
        <v>12450</v>
      </c>
      <c r="O23">
        <v>1310</v>
      </c>
      <c r="P23">
        <f t="shared" si="0"/>
        <v>918008</v>
      </c>
    </row>
    <row r="24" spans="1:16" x14ac:dyDescent="0.3">
      <c r="A24" t="s">
        <v>30</v>
      </c>
      <c r="B24" t="s">
        <v>42</v>
      </c>
      <c r="J24" t="s">
        <v>30</v>
      </c>
      <c r="K24" t="s">
        <v>42</v>
      </c>
    </row>
    <row r="25" spans="1:16" x14ac:dyDescent="0.3">
      <c r="A25" t="s">
        <v>21</v>
      </c>
      <c r="B25" t="s">
        <v>43</v>
      </c>
      <c r="C25">
        <v>41</v>
      </c>
      <c r="D25">
        <v>0</v>
      </c>
      <c r="E25">
        <v>0</v>
      </c>
      <c r="F25">
        <v>0</v>
      </c>
      <c r="G25">
        <v>31</v>
      </c>
      <c r="H25">
        <f>SUM(June24_FNS418_Sites7[[#This Row],[26aA - Schools]:[26aE - Non-Profit Private]])</f>
        <v>72</v>
      </c>
      <c r="J25" t="s">
        <v>21</v>
      </c>
      <c r="K25" t="s">
        <v>43</v>
      </c>
      <c r="L25">
        <v>108798</v>
      </c>
      <c r="M25">
        <v>127152</v>
      </c>
      <c r="N25">
        <v>3768</v>
      </c>
      <c r="O25">
        <v>13721</v>
      </c>
      <c r="P25">
        <f t="shared" si="0"/>
        <v>253439</v>
      </c>
    </row>
    <row r="26" spans="1:16" x14ac:dyDescent="0.3">
      <c r="A26" t="s">
        <v>15</v>
      </c>
      <c r="B26" t="s">
        <v>44</v>
      </c>
      <c r="C26">
        <v>18</v>
      </c>
      <c r="D26">
        <v>0</v>
      </c>
      <c r="E26">
        <v>0</v>
      </c>
      <c r="F26">
        <v>0</v>
      </c>
      <c r="G26">
        <v>0</v>
      </c>
      <c r="H26">
        <f>SUM(June24_FNS418_Sites7[[#This Row],[26aA - Schools]:[26aE - Non-Profit Private]])</f>
        <v>18</v>
      </c>
      <c r="J26" t="s">
        <v>15</v>
      </c>
      <c r="K26" t="s">
        <v>44</v>
      </c>
      <c r="L26">
        <v>12359</v>
      </c>
      <c r="M26">
        <v>17733</v>
      </c>
      <c r="N26">
        <v>0</v>
      </c>
      <c r="O26">
        <v>0</v>
      </c>
      <c r="P26">
        <f t="shared" si="0"/>
        <v>30092</v>
      </c>
    </row>
    <row r="27" spans="1:16" x14ac:dyDescent="0.3">
      <c r="A27" t="s">
        <v>21</v>
      </c>
      <c r="B27" t="s">
        <v>45</v>
      </c>
      <c r="C27">
        <v>83</v>
      </c>
      <c r="D27">
        <v>1</v>
      </c>
      <c r="E27">
        <v>0</v>
      </c>
      <c r="F27">
        <v>0</v>
      </c>
      <c r="G27">
        <v>33</v>
      </c>
      <c r="H27">
        <f>SUM(June24_FNS418_Sites7[[#This Row],[26aA - Schools]:[26aE - Non-Profit Private]])</f>
        <v>117</v>
      </c>
      <c r="J27" t="s">
        <v>21</v>
      </c>
      <c r="K27" t="s">
        <v>45</v>
      </c>
      <c r="L27">
        <v>77948</v>
      </c>
      <c r="M27">
        <v>92298</v>
      </c>
      <c r="N27">
        <v>0</v>
      </c>
      <c r="O27">
        <v>0</v>
      </c>
      <c r="P27">
        <f t="shared" si="0"/>
        <v>170246</v>
      </c>
    </row>
    <row r="28" spans="1:16" x14ac:dyDescent="0.3">
      <c r="A28" t="s">
        <v>15</v>
      </c>
      <c r="B28" t="s">
        <v>46</v>
      </c>
      <c r="C28">
        <v>24</v>
      </c>
      <c r="D28">
        <v>0</v>
      </c>
      <c r="E28">
        <v>0</v>
      </c>
      <c r="F28">
        <v>0</v>
      </c>
      <c r="G28">
        <v>3</v>
      </c>
      <c r="H28">
        <f>SUM(June24_FNS418_Sites7[[#This Row],[26aA - Schools]:[26aE - Non-Profit Private]])</f>
        <v>27</v>
      </c>
      <c r="J28" t="s">
        <v>15</v>
      </c>
      <c r="K28" t="s">
        <v>46</v>
      </c>
      <c r="L28">
        <v>106829</v>
      </c>
      <c r="M28">
        <v>123494</v>
      </c>
      <c r="N28">
        <v>0</v>
      </c>
      <c r="O28">
        <v>7963</v>
      </c>
      <c r="P28">
        <f t="shared" si="0"/>
        <v>238286</v>
      </c>
    </row>
    <row r="29" spans="1:16" x14ac:dyDescent="0.3">
      <c r="A29" t="s">
        <v>21</v>
      </c>
      <c r="B29" t="s">
        <v>47</v>
      </c>
      <c r="C29">
        <v>12</v>
      </c>
      <c r="D29">
        <v>4</v>
      </c>
      <c r="E29">
        <v>0</v>
      </c>
      <c r="F29">
        <v>0</v>
      </c>
      <c r="G29">
        <v>10</v>
      </c>
      <c r="H29">
        <f>SUM(June24_FNS418_Sites7[[#This Row],[26aA - Schools]:[26aE - Non-Profit Private]])</f>
        <v>26</v>
      </c>
      <c r="J29" t="s">
        <v>21</v>
      </c>
      <c r="K29" t="s">
        <v>47</v>
      </c>
      <c r="L29">
        <v>19251</v>
      </c>
      <c r="M29">
        <v>47119</v>
      </c>
      <c r="N29">
        <v>0</v>
      </c>
      <c r="O29">
        <v>0</v>
      </c>
      <c r="P29">
        <f t="shared" si="0"/>
        <v>66370</v>
      </c>
    </row>
    <row r="30" spans="1:16" x14ac:dyDescent="0.3">
      <c r="A30" t="s">
        <v>21</v>
      </c>
      <c r="B30" t="s">
        <v>48</v>
      </c>
      <c r="C30">
        <v>34</v>
      </c>
      <c r="D30">
        <v>0</v>
      </c>
      <c r="E30">
        <v>0</v>
      </c>
      <c r="F30">
        <v>0</v>
      </c>
      <c r="G30">
        <v>1</v>
      </c>
      <c r="H30">
        <f>SUM(June24_FNS418_Sites7[[#This Row],[26aA - Schools]:[26aE - Non-Profit Private]])</f>
        <v>35</v>
      </c>
      <c r="J30" t="s">
        <v>21</v>
      </c>
      <c r="K30" t="s">
        <v>48</v>
      </c>
      <c r="L30">
        <v>56124</v>
      </c>
      <c r="M30">
        <v>78521</v>
      </c>
      <c r="N30">
        <v>0</v>
      </c>
      <c r="O30">
        <v>0</v>
      </c>
      <c r="P30">
        <f t="shared" si="0"/>
        <v>134645</v>
      </c>
    </row>
    <row r="31" spans="1:16" x14ac:dyDescent="0.3">
      <c r="A31" t="s">
        <v>23</v>
      </c>
      <c r="B31" t="s">
        <v>49</v>
      </c>
      <c r="C31">
        <v>1</v>
      </c>
      <c r="D31">
        <v>0</v>
      </c>
      <c r="E31">
        <v>0</v>
      </c>
      <c r="F31">
        <v>0</v>
      </c>
      <c r="G31">
        <v>14</v>
      </c>
      <c r="H31">
        <f>SUM(June24_FNS418_Sites7[[#This Row],[26aA - Schools]:[26aE - Non-Profit Private]])</f>
        <v>15</v>
      </c>
      <c r="J31" t="s">
        <v>23</v>
      </c>
      <c r="K31" t="s">
        <v>49</v>
      </c>
      <c r="L31">
        <v>2774</v>
      </c>
      <c r="M31">
        <v>3351</v>
      </c>
      <c r="N31">
        <v>0</v>
      </c>
      <c r="O31">
        <v>0</v>
      </c>
      <c r="P31">
        <f t="shared" si="0"/>
        <v>6125</v>
      </c>
    </row>
    <row r="32" spans="1:16" x14ac:dyDescent="0.3">
      <c r="A32" t="s">
        <v>25</v>
      </c>
      <c r="B32" t="s">
        <v>50</v>
      </c>
      <c r="C32">
        <v>2</v>
      </c>
      <c r="D32">
        <v>0</v>
      </c>
      <c r="E32">
        <v>0</v>
      </c>
      <c r="F32">
        <v>0</v>
      </c>
      <c r="G32">
        <v>0</v>
      </c>
      <c r="H32">
        <f>SUM(June24_FNS418_Sites7[[#This Row],[26aA - Schools]:[26aE - Non-Profit Private]])</f>
        <v>2</v>
      </c>
      <c r="J32" t="s">
        <v>25</v>
      </c>
      <c r="K32" t="s">
        <v>50</v>
      </c>
      <c r="L32">
        <v>732</v>
      </c>
      <c r="M32">
        <v>732</v>
      </c>
      <c r="N32">
        <v>0</v>
      </c>
      <c r="O32">
        <v>0</v>
      </c>
      <c r="P32">
        <f t="shared" si="0"/>
        <v>1464</v>
      </c>
    </row>
    <row r="33" spans="1:16" x14ac:dyDescent="0.3">
      <c r="A33" t="s">
        <v>17</v>
      </c>
      <c r="B33" t="s">
        <v>51</v>
      </c>
      <c r="C33">
        <v>99</v>
      </c>
      <c r="D33">
        <v>43</v>
      </c>
      <c r="E33">
        <v>0</v>
      </c>
      <c r="F33">
        <v>0</v>
      </c>
      <c r="G33">
        <v>61</v>
      </c>
      <c r="H33">
        <f>SUM(June24_FNS418_Sites7[[#This Row],[26aA - Schools]:[26aE - Non-Profit Private]])</f>
        <v>203</v>
      </c>
      <c r="J33" t="s">
        <v>17</v>
      </c>
      <c r="K33" t="s">
        <v>51</v>
      </c>
      <c r="L33">
        <v>48180</v>
      </c>
      <c r="M33">
        <v>115630</v>
      </c>
      <c r="N33">
        <v>0</v>
      </c>
      <c r="O33">
        <v>982</v>
      </c>
      <c r="P33">
        <f t="shared" si="0"/>
        <v>164792</v>
      </c>
    </row>
    <row r="34" spans="1:16" x14ac:dyDescent="0.3">
      <c r="A34" t="s">
        <v>13</v>
      </c>
      <c r="B34" t="s">
        <v>52</v>
      </c>
      <c r="C34">
        <v>13</v>
      </c>
      <c r="D34">
        <v>0</v>
      </c>
      <c r="E34">
        <v>0</v>
      </c>
      <c r="F34">
        <v>0</v>
      </c>
      <c r="G34">
        <v>11</v>
      </c>
      <c r="H34">
        <f>SUM(June24_FNS418_Sites7[[#This Row],[26aA - Schools]:[26aE - Non-Profit Private]])</f>
        <v>24</v>
      </c>
      <c r="J34" t="s">
        <v>13</v>
      </c>
      <c r="K34" t="s">
        <v>52</v>
      </c>
      <c r="L34">
        <v>33116</v>
      </c>
      <c r="M34">
        <v>43648</v>
      </c>
      <c r="N34">
        <v>0</v>
      </c>
      <c r="O34">
        <v>2806</v>
      </c>
      <c r="P34">
        <f t="shared" ref="P34:P52" si="1">SUM(L34:O34)</f>
        <v>79570</v>
      </c>
    </row>
    <row r="35" spans="1:16" x14ac:dyDescent="0.3">
      <c r="A35" t="s">
        <v>23</v>
      </c>
      <c r="B35" t="s">
        <v>53</v>
      </c>
      <c r="C35">
        <v>3</v>
      </c>
      <c r="D35">
        <v>0</v>
      </c>
      <c r="E35">
        <v>0</v>
      </c>
      <c r="F35">
        <v>0</v>
      </c>
      <c r="G35">
        <v>2</v>
      </c>
      <c r="H35">
        <f>SUM(June24_FNS418_Sites7[[#This Row],[26aA - Schools]:[26aE - Non-Profit Private]])</f>
        <v>5</v>
      </c>
      <c r="J35" t="s">
        <v>23</v>
      </c>
      <c r="K35" t="s">
        <v>53</v>
      </c>
      <c r="L35">
        <v>2105</v>
      </c>
      <c r="M35">
        <v>2264</v>
      </c>
      <c r="N35">
        <v>0</v>
      </c>
      <c r="O35">
        <v>0</v>
      </c>
      <c r="P35">
        <f t="shared" si="1"/>
        <v>4369</v>
      </c>
    </row>
    <row r="36" spans="1:16" x14ac:dyDescent="0.3">
      <c r="A36" t="s">
        <v>30</v>
      </c>
      <c r="B36" t="s">
        <v>54</v>
      </c>
      <c r="C36">
        <v>85</v>
      </c>
      <c r="D36">
        <v>0</v>
      </c>
      <c r="E36">
        <v>0</v>
      </c>
      <c r="F36">
        <v>0</v>
      </c>
      <c r="G36">
        <v>206</v>
      </c>
      <c r="H36">
        <f>SUM(June24_FNS418_Sites7[[#This Row],[26aA - Schools]:[26aE - Non-Profit Private]])</f>
        <v>291</v>
      </c>
      <c r="J36" t="s">
        <v>30</v>
      </c>
      <c r="K36" t="s">
        <v>54</v>
      </c>
      <c r="L36">
        <v>298847</v>
      </c>
      <c r="M36">
        <v>341997</v>
      </c>
      <c r="N36">
        <v>7285</v>
      </c>
      <c r="O36">
        <v>1365</v>
      </c>
      <c r="P36">
        <f t="shared" si="1"/>
        <v>649494</v>
      </c>
    </row>
    <row r="37" spans="1:16" x14ac:dyDescent="0.3">
      <c r="A37" t="s">
        <v>17</v>
      </c>
      <c r="B37" t="s">
        <v>55</v>
      </c>
      <c r="C37">
        <v>26</v>
      </c>
      <c r="D37">
        <v>38</v>
      </c>
      <c r="E37">
        <v>0</v>
      </c>
      <c r="F37">
        <v>0</v>
      </c>
      <c r="G37">
        <v>67</v>
      </c>
      <c r="H37">
        <f>SUM(June24_FNS418_Sites7[[#This Row],[26aA - Schools]:[26aE - Non-Profit Private]])</f>
        <v>131</v>
      </c>
      <c r="J37" t="s">
        <v>17</v>
      </c>
      <c r="K37" t="s">
        <v>55</v>
      </c>
      <c r="L37">
        <v>320542</v>
      </c>
      <c r="M37">
        <v>288998</v>
      </c>
      <c r="N37">
        <v>0</v>
      </c>
      <c r="O37">
        <v>0</v>
      </c>
      <c r="P37">
        <f t="shared" si="1"/>
        <v>609540</v>
      </c>
    </row>
    <row r="38" spans="1:16" x14ac:dyDescent="0.3">
      <c r="A38" t="s">
        <v>13</v>
      </c>
      <c r="B38" t="s">
        <v>56</v>
      </c>
      <c r="C38">
        <v>61</v>
      </c>
      <c r="D38">
        <v>4</v>
      </c>
      <c r="E38">
        <v>5</v>
      </c>
      <c r="F38">
        <v>0</v>
      </c>
      <c r="G38">
        <v>15</v>
      </c>
      <c r="H38">
        <f>SUM(June24_FNS418_Sites7[[#This Row],[26aA - Schools]:[26aE - Non-Profit Private]])</f>
        <v>85</v>
      </c>
      <c r="J38" t="s">
        <v>13</v>
      </c>
      <c r="K38" t="s">
        <v>56</v>
      </c>
      <c r="L38">
        <v>36556</v>
      </c>
      <c r="M38">
        <v>42103</v>
      </c>
      <c r="N38">
        <v>1647</v>
      </c>
      <c r="O38">
        <v>2345</v>
      </c>
      <c r="P38">
        <f t="shared" si="1"/>
        <v>82651</v>
      </c>
    </row>
    <row r="39" spans="1:16" x14ac:dyDescent="0.3">
      <c r="A39" t="s">
        <v>25</v>
      </c>
      <c r="B39" t="s">
        <v>57</v>
      </c>
      <c r="C39">
        <v>43</v>
      </c>
      <c r="D39">
        <v>11</v>
      </c>
      <c r="E39">
        <v>10</v>
      </c>
      <c r="F39">
        <v>0</v>
      </c>
      <c r="G39">
        <v>44</v>
      </c>
      <c r="H39">
        <f>SUM(June24_FNS418_Sites7[[#This Row],[26aA - Schools]:[26aE - Non-Profit Private]])</f>
        <v>108</v>
      </c>
      <c r="J39" t="s">
        <v>25</v>
      </c>
      <c r="K39" t="s">
        <v>57</v>
      </c>
      <c r="L39">
        <v>85330</v>
      </c>
      <c r="M39">
        <v>98830</v>
      </c>
      <c r="N39">
        <v>0</v>
      </c>
      <c r="O39">
        <v>3714</v>
      </c>
      <c r="P39">
        <f t="shared" si="1"/>
        <v>187874</v>
      </c>
    </row>
    <row r="40" spans="1:16" x14ac:dyDescent="0.3">
      <c r="A40" t="s">
        <v>25</v>
      </c>
      <c r="B40" t="s">
        <v>58</v>
      </c>
      <c r="C40">
        <v>0</v>
      </c>
      <c r="D40">
        <v>0</v>
      </c>
      <c r="E40">
        <v>0</v>
      </c>
      <c r="F40">
        <v>0</v>
      </c>
      <c r="G40">
        <v>2</v>
      </c>
      <c r="H40">
        <f>SUM(June24_FNS418_Sites7[[#This Row],[26aA - Schools]:[26aE - Non-Profit Private]])</f>
        <v>2</v>
      </c>
      <c r="J40" t="s">
        <v>25</v>
      </c>
      <c r="K40" t="s">
        <v>58</v>
      </c>
      <c r="L40">
        <v>0</v>
      </c>
      <c r="M40">
        <v>1708</v>
      </c>
      <c r="N40">
        <v>0</v>
      </c>
      <c r="O40">
        <v>0</v>
      </c>
      <c r="P40">
        <f t="shared" si="1"/>
        <v>1708</v>
      </c>
    </row>
    <row r="41" spans="1:16" x14ac:dyDescent="0.3">
      <c r="A41" t="s">
        <v>23</v>
      </c>
      <c r="B41" t="s">
        <v>59</v>
      </c>
      <c r="C41">
        <v>0</v>
      </c>
      <c r="D41">
        <v>0</v>
      </c>
      <c r="E41">
        <v>0</v>
      </c>
      <c r="F41">
        <v>0</v>
      </c>
      <c r="G41">
        <v>1</v>
      </c>
      <c r="H41">
        <f>SUM(June24_FNS418_Sites7[[#This Row],[26aA - Schools]:[26aE - Non-Profit Private]])</f>
        <v>1</v>
      </c>
      <c r="J41" t="s">
        <v>23</v>
      </c>
      <c r="K41" t="s">
        <v>59</v>
      </c>
      <c r="L41">
        <v>0</v>
      </c>
      <c r="M41">
        <v>250</v>
      </c>
      <c r="N41">
        <v>0</v>
      </c>
      <c r="O41">
        <v>250</v>
      </c>
      <c r="P41">
        <f t="shared" si="1"/>
        <v>500</v>
      </c>
    </row>
    <row r="42" spans="1:16" x14ac:dyDescent="0.3">
      <c r="A42" t="s">
        <v>15</v>
      </c>
      <c r="B42" t="s">
        <v>60</v>
      </c>
      <c r="C42">
        <v>27</v>
      </c>
      <c r="D42">
        <v>46</v>
      </c>
      <c r="E42">
        <v>0</v>
      </c>
      <c r="F42">
        <v>0</v>
      </c>
      <c r="G42">
        <v>125</v>
      </c>
      <c r="H42">
        <f>SUM(June24_FNS418_Sites7[[#This Row],[26aA - Schools]:[26aE - Non-Profit Private]])</f>
        <v>198</v>
      </c>
      <c r="J42" t="s">
        <v>15</v>
      </c>
      <c r="K42" t="s">
        <v>60</v>
      </c>
      <c r="L42">
        <v>102177</v>
      </c>
      <c r="M42">
        <v>134211</v>
      </c>
      <c r="N42">
        <v>9567</v>
      </c>
      <c r="O42">
        <v>25780</v>
      </c>
      <c r="P42">
        <f t="shared" si="1"/>
        <v>271735</v>
      </c>
    </row>
    <row r="43" spans="1:16" x14ac:dyDescent="0.3">
      <c r="A43" t="s">
        <v>21</v>
      </c>
      <c r="B43" t="s">
        <v>61</v>
      </c>
      <c r="C43">
        <v>2</v>
      </c>
      <c r="D43">
        <v>14</v>
      </c>
      <c r="E43">
        <v>0</v>
      </c>
      <c r="F43">
        <v>0</v>
      </c>
      <c r="G43">
        <v>0</v>
      </c>
      <c r="H43">
        <f>SUM(June24_FNS418_Sites7[[#This Row],[26aA - Schools]:[26aE - Non-Profit Private]])</f>
        <v>16</v>
      </c>
      <c r="J43" t="s">
        <v>21</v>
      </c>
      <c r="K43" t="s">
        <v>61</v>
      </c>
      <c r="L43">
        <v>19473</v>
      </c>
      <c r="M43">
        <v>89535</v>
      </c>
      <c r="N43">
        <v>0</v>
      </c>
      <c r="O43">
        <v>68864</v>
      </c>
      <c r="P43">
        <f t="shared" si="1"/>
        <v>177872</v>
      </c>
    </row>
    <row r="44" spans="1:16" x14ac:dyDescent="0.3">
      <c r="A44" t="s">
        <v>15</v>
      </c>
      <c r="B44" t="s">
        <v>62</v>
      </c>
      <c r="C44">
        <v>16</v>
      </c>
      <c r="D44">
        <v>45</v>
      </c>
      <c r="E44">
        <v>0</v>
      </c>
      <c r="F44">
        <v>0</v>
      </c>
      <c r="G44">
        <v>284</v>
      </c>
      <c r="H44">
        <f>SUM(June24_FNS418_Sites7[[#This Row],[26aA - Schools]:[26aE - Non-Profit Private]])</f>
        <v>345</v>
      </c>
      <c r="J44" t="s">
        <v>15</v>
      </c>
      <c r="K44" t="s">
        <v>62</v>
      </c>
      <c r="L44">
        <v>567243</v>
      </c>
      <c r="M44">
        <v>574891</v>
      </c>
      <c r="N44">
        <v>7452</v>
      </c>
      <c r="O44">
        <v>0</v>
      </c>
      <c r="P44">
        <f t="shared" si="1"/>
        <v>1149586</v>
      </c>
    </row>
    <row r="45" spans="1:16" x14ac:dyDescent="0.3">
      <c r="A45" t="s">
        <v>17</v>
      </c>
      <c r="B45" t="s">
        <v>63</v>
      </c>
      <c r="C45">
        <v>8</v>
      </c>
      <c r="D45">
        <v>0</v>
      </c>
      <c r="E45">
        <v>0</v>
      </c>
      <c r="F45">
        <v>0</v>
      </c>
      <c r="G45">
        <v>39</v>
      </c>
      <c r="H45">
        <f>SUM(June24_FNS418_Sites7[[#This Row],[26aA - Schools]:[26aE - Non-Profit Private]])</f>
        <v>47</v>
      </c>
      <c r="J45" t="s">
        <v>17</v>
      </c>
      <c r="K45" t="s">
        <v>63</v>
      </c>
      <c r="L45">
        <v>38550</v>
      </c>
      <c r="M45">
        <v>51645</v>
      </c>
      <c r="N45">
        <v>0</v>
      </c>
      <c r="O45">
        <v>0</v>
      </c>
      <c r="P45">
        <f t="shared" si="1"/>
        <v>90195</v>
      </c>
    </row>
    <row r="46" spans="1:16" x14ac:dyDescent="0.3">
      <c r="A46" t="s">
        <v>17</v>
      </c>
      <c r="B46" t="s">
        <v>64</v>
      </c>
      <c r="C46">
        <v>0</v>
      </c>
      <c r="D46">
        <v>0</v>
      </c>
      <c r="E46">
        <v>0</v>
      </c>
      <c r="F46">
        <v>0</v>
      </c>
      <c r="G46">
        <v>18</v>
      </c>
      <c r="H46">
        <f>SUM(June24_FNS418_Sites7[[#This Row],[26aA - Schools]:[26aE - Non-Profit Private]])</f>
        <v>18</v>
      </c>
      <c r="J46" t="s">
        <v>17</v>
      </c>
      <c r="K46" t="s">
        <v>64</v>
      </c>
      <c r="L46">
        <v>29179</v>
      </c>
      <c r="M46">
        <v>29179</v>
      </c>
      <c r="N46">
        <v>0</v>
      </c>
      <c r="O46">
        <v>0</v>
      </c>
      <c r="P46">
        <f t="shared" si="1"/>
        <v>58358</v>
      </c>
    </row>
    <row r="47" spans="1:16" x14ac:dyDescent="0.3">
      <c r="A47" t="s">
        <v>25</v>
      </c>
      <c r="B47" t="s">
        <v>65</v>
      </c>
      <c r="C47">
        <v>185</v>
      </c>
      <c r="D47">
        <v>0</v>
      </c>
      <c r="E47">
        <v>0</v>
      </c>
      <c r="F47">
        <v>0</v>
      </c>
      <c r="G47">
        <v>43</v>
      </c>
      <c r="H47">
        <f>SUM(June24_FNS418_Sites7[[#This Row],[26aA - Schools]:[26aE - Non-Profit Private]])</f>
        <v>228</v>
      </c>
      <c r="J47" t="s">
        <v>25</v>
      </c>
      <c r="K47" t="s">
        <v>65</v>
      </c>
      <c r="L47">
        <v>311435</v>
      </c>
      <c r="M47">
        <v>284817</v>
      </c>
      <c r="N47">
        <v>42103</v>
      </c>
      <c r="O47">
        <v>16868</v>
      </c>
      <c r="P47">
        <f t="shared" si="1"/>
        <v>655223</v>
      </c>
    </row>
    <row r="48" spans="1:16" x14ac:dyDescent="0.3">
      <c r="A48" t="s">
        <v>23</v>
      </c>
      <c r="B48" t="s">
        <v>66</v>
      </c>
      <c r="C48">
        <v>36</v>
      </c>
      <c r="D48">
        <v>0</v>
      </c>
      <c r="E48">
        <v>0</v>
      </c>
      <c r="F48">
        <v>0</v>
      </c>
      <c r="G48">
        <v>5</v>
      </c>
      <c r="H48">
        <f>SUM(June24_FNS418_Sites7[[#This Row],[26aA - Schools]:[26aE - Non-Profit Private]])</f>
        <v>41</v>
      </c>
      <c r="J48" t="s">
        <v>23</v>
      </c>
      <c r="K48" t="s">
        <v>66</v>
      </c>
      <c r="L48">
        <v>26103</v>
      </c>
      <c r="M48">
        <v>27367</v>
      </c>
      <c r="N48">
        <v>0</v>
      </c>
      <c r="O48">
        <v>0</v>
      </c>
      <c r="P48">
        <f t="shared" si="1"/>
        <v>53470</v>
      </c>
    </row>
    <row r="49" spans="1:16" x14ac:dyDescent="0.3">
      <c r="A49" t="s">
        <v>13</v>
      </c>
      <c r="B49" t="s">
        <v>67</v>
      </c>
      <c r="C49">
        <v>43</v>
      </c>
      <c r="D49">
        <v>2</v>
      </c>
      <c r="E49">
        <v>0</v>
      </c>
      <c r="F49">
        <v>0</v>
      </c>
      <c r="G49">
        <v>33</v>
      </c>
      <c r="H49">
        <f>SUM(June24_FNS418_Sites7[[#This Row],[26aA - Schools]:[26aE - Non-Profit Private]])</f>
        <v>78</v>
      </c>
      <c r="J49" t="s">
        <v>13</v>
      </c>
      <c r="K49" t="s">
        <v>67</v>
      </c>
      <c r="L49">
        <v>11718</v>
      </c>
      <c r="M49">
        <v>24334</v>
      </c>
      <c r="N49">
        <v>1847</v>
      </c>
      <c r="O49">
        <v>1242</v>
      </c>
      <c r="P49">
        <f t="shared" si="1"/>
        <v>39141</v>
      </c>
    </row>
    <row r="50" spans="1:16" x14ac:dyDescent="0.3">
      <c r="A50" t="s">
        <v>30</v>
      </c>
      <c r="B50" t="s">
        <v>68</v>
      </c>
      <c r="C50">
        <v>23</v>
      </c>
      <c r="D50">
        <v>7</v>
      </c>
      <c r="E50">
        <v>0</v>
      </c>
      <c r="F50">
        <v>0</v>
      </c>
      <c r="G50">
        <v>5</v>
      </c>
      <c r="H50">
        <f>SUM(June24_FNS418_Sites7[[#This Row],[26aA - Schools]:[26aE - Non-Profit Private]])</f>
        <v>35</v>
      </c>
      <c r="J50" t="s">
        <v>30</v>
      </c>
      <c r="K50" t="s">
        <v>68</v>
      </c>
      <c r="L50">
        <v>37812</v>
      </c>
      <c r="M50">
        <v>46887</v>
      </c>
      <c r="N50">
        <v>321</v>
      </c>
      <c r="O50">
        <v>3564</v>
      </c>
      <c r="P50">
        <f t="shared" si="1"/>
        <v>88584</v>
      </c>
    </row>
    <row r="51" spans="1:16" x14ac:dyDescent="0.3">
      <c r="A51" t="s">
        <v>25</v>
      </c>
      <c r="B51" t="s">
        <v>69</v>
      </c>
      <c r="C51">
        <v>25</v>
      </c>
      <c r="D51">
        <v>0</v>
      </c>
      <c r="E51">
        <v>0</v>
      </c>
      <c r="F51">
        <v>0</v>
      </c>
      <c r="G51">
        <v>7</v>
      </c>
      <c r="H51">
        <f>SUM(June24_FNS418_Sites7[[#This Row],[26aA - Schools]:[26aE - Non-Profit Private]])</f>
        <v>32</v>
      </c>
      <c r="J51" t="s">
        <v>25</v>
      </c>
      <c r="K51" t="s">
        <v>69</v>
      </c>
      <c r="L51">
        <v>113846</v>
      </c>
      <c r="M51">
        <v>125808</v>
      </c>
      <c r="N51">
        <v>0</v>
      </c>
      <c r="O51">
        <v>0</v>
      </c>
      <c r="P51">
        <f t="shared" si="1"/>
        <v>239654</v>
      </c>
    </row>
    <row r="52" spans="1:16" x14ac:dyDescent="0.3">
      <c r="A52" t="s">
        <v>21</v>
      </c>
      <c r="B52" t="s">
        <v>70</v>
      </c>
      <c r="C52">
        <v>9</v>
      </c>
      <c r="D52">
        <v>0</v>
      </c>
      <c r="E52">
        <v>0</v>
      </c>
      <c r="F52">
        <v>0</v>
      </c>
      <c r="G52">
        <v>2</v>
      </c>
      <c r="H52">
        <f>SUM(June24_FNS418_Sites7[[#This Row],[26aA - Schools]:[26aE - Non-Profit Private]])</f>
        <v>11</v>
      </c>
      <c r="J52" t="s">
        <v>21</v>
      </c>
      <c r="K52" t="s">
        <v>70</v>
      </c>
      <c r="L52">
        <v>25807</v>
      </c>
      <c r="M52">
        <v>29577</v>
      </c>
      <c r="N52">
        <v>0</v>
      </c>
      <c r="O52">
        <v>0</v>
      </c>
      <c r="P52">
        <f t="shared" si="1"/>
        <v>55384</v>
      </c>
    </row>
    <row r="58" spans="1:16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4A2F-7C1D-47EC-8A77-36577CC95F48}">
  <dimension ref="A1:K58"/>
  <sheetViews>
    <sheetView topLeftCell="A31" workbookViewId="0">
      <selection activeCell="A58" sqref="A58"/>
    </sheetView>
  </sheetViews>
  <sheetFormatPr defaultRowHeight="14.4" x14ac:dyDescent="0.3"/>
  <cols>
    <col min="1" max="1" width="8.77734375" customWidth="1"/>
    <col min="3" max="3" width="15.21875" customWidth="1"/>
    <col min="4" max="4" width="19.5546875" customWidth="1"/>
    <col min="6" max="6" width="8.77734375" customWidth="1"/>
    <col min="8" max="8" width="15.21875" customWidth="1"/>
    <col min="9" max="10" width="14.44140625" customWidth="1"/>
    <col min="11" max="11" width="18.77734375" customWidth="1"/>
  </cols>
  <sheetData>
    <row r="1" spans="1:11" x14ac:dyDescent="0.3">
      <c r="A1" t="s">
        <v>0</v>
      </c>
      <c r="B1" t="s">
        <v>1</v>
      </c>
      <c r="C1" t="s">
        <v>71</v>
      </c>
      <c r="D1" t="s">
        <v>72</v>
      </c>
      <c r="F1" t="s">
        <v>0</v>
      </c>
      <c r="G1" t="s">
        <v>1</v>
      </c>
      <c r="H1" t="s">
        <v>73</v>
      </c>
      <c r="I1" t="s">
        <v>74</v>
      </c>
      <c r="J1" t="s">
        <v>75</v>
      </c>
      <c r="K1" t="s">
        <v>76</v>
      </c>
    </row>
    <row r="2" spans="1:11" x14ac:dyDescent="0.3">
      <c r="A2" t="s">
        <v>13</v>
      </c>
      <c r="B2" t="s">
        <v>14</v>
      </c>
      <c r="F2" t="s">
        <v>13</v>
      </c>
      <c r="G2" t="s">
        <v>14</v>
      </c>
    </row>
    <row r="3" spans="1:11" x14ac:dyDescent="0.3">
      <c r="A3" t="s">
        <v>15</v>
      </c>
      <c r="B3" t="s">
        <v>16</v>
      </c>
      <c r="C3">
        <v>3</v>
      </c>
      <c r="D3">
        <v>3</v>
      </c>
      <c r="F3" t="s">
        <v>15</v>
      </c>
      <c r="G3" t="s">
        <v>16</v>
      </c>
      <c r="H3">
        <v>25689</v>
      </c>
      <c r="I3">
        <v>31379</v>
      </c>
      <c r="J3">
        <v>0</v>
      </c>
      <c r="K3">
        <v>0</v>
      </c>
    </row>
    <row r="4" spans="1:11" x14ac:dyDescent="0.3">
      <c r="A4" t="s">
        <v>17</v>
      </c>
      <c r="B4" t="s">
        <v>18</v>
      </c>
      <c r="C4">
        <v>52</v>
      </c>
      <c r="D4">
        <v>117</v>
      </c>
      <c r="F4" t="s">
        <v>17</v>
      </c>
      <c r="G4" t="s">
        <v>18</v>
      </c>
      <c r="H4">
        <v>237117</v>
      </c>
      <c r="I4">
        <v>238786</v>
      </c>
      <c r="J4">
        <v>0</v>
      </c>
      <c r="K4">
        <v>1460</v>
      </c>
    </row>
    <row r="5" spans="1:11" x14ac:dyDescent="0.3">
      <c r="A5" t="s">
        <v>17</v>
      </c>
      <c r="B5" t="s">
        <v>19</v>
      </c>
      <c r="C5">
        <v>32</v>
      </c>
      <c r="D5">
        <v>172</v>
      </c>
      <c r="F5" t="s">
        <v>17</v>
      </c>
      <c r="G5" t="s">
        <v>19</v>
      </c>
      <c r="H5">
        <v>168745</v>
      </c>
      <c r="I5">
        <v>178410</v>
      </c>
      <c r="K5">
        <v>57</v>
      </c>
    </row>
    <row r="6" spans="1:11" x14ac:dyDescent="0.3">
      <c r="A6" t="s">
        <v>13</v>
      </c>
      <c r="B6" t="s">
        <v>20</v>
      </c>
      <c r="C6">
        <v>36</v>
      </c>
      <c r="D6">
        <v>108</v>
      </c>
      <c r="F6" t="s">
        <v>13</v>
      </c>
      <c r="G6" t="s">
        <v>20</v>
      </c>
      <c r="H6">
        <v>188453</v>
      </c>
      <c r="I6">
        <v>218810</v>
      </c>
      <c r="J6">
        <v>0</v>
      </c>
      <c r="K6">
        <v>0</v>
      </c>
    </row>
    <row r="7" spans="1:11" x14ac:dyDescent="0.3">
      <c r="A7" t="s">
        <v>21</v>
      </c>
      <c r="B7" t="s">
        <v>22</v>
      </c>
      <c r="F7" t="s">
        <v>21</v>
      </c>
      <c r="G7" t="s">
        <v>22</v>
      </c>
    </row>
    <row r="8" spans="1:11" x14ac:dyDescent="0.3">
      <c r="A8" t="s">
        <v>23</v>
      </c>
      <c r="B8" t="s">
        <v>24</v>
      </c>
      <c r="F8" t="s">
        <v>23</v>
      </c>
      <c r="G8" t="s">
        <v>24</v>
      </c>
    </row>
    <row r="9" spans="1:11" x14ac:dyDescent="0.3">
      <c r="A9" t="s">
        <v>25</v>
      </c>
      <c r="B9" t="s">
        <v>26</v>
      </c>
      <c r="F9" t="s">
        <v>25</v>
      </c>
      <c r="G9" t="s">
        <v>26</v>
      </c>
    </row>
    <row r="10" spans="1:11" x14ac:dyDescent="0.3">
      <c r="A10" t="s">
        <v>15</v>
      </c>
      <c r="B10" t="s">
        <v>27</v>
      </c>
      <c r="C10">
        <v>1</v>
      </c>
      <c r="D10">
        <v>8</v>
      </c>
      <c r="F10" t="s">
        <v>15</v>
      </c>
      <c r="G10" t="s">
        <v>27</v>
      </c>
      <c r="H10">
        <v>5561</v>
      </c>
      <c r="I10">
        <v>6865</v>
      </c>
      <c r="J10">
        <v>0</v>
      </c>
      <c r="K10">
        <v>0</v>
      </c>
    </row>
    <row r="11" spans="1:11" x14ac:dyDescent="0.3">
      <c r="A11" t="s">
        <v>15</v>
      </c>
      <c r="B11" t="s">
        <v>28</v>
      </c>
      <c r="C11">
        <v>65</v>
      </c>
      <c r="D11">
        <v>410</v>
      </c>
      <c r="F11" t="s">
        <v>15</v>
      </c>
      <c r="G11" t="s">
        <v>28</v>
      </c>
      <c r="H11">
        <v>1287998</v>
      </c>
      <c r="I11">
        <v>1296326</v>
      </c>
      <c r="J11">
        <v>0</v>
      </c>
      <c r="K11">
        <v>7551</v>
      </c>
    </row>
    <row r="12" spans="1:11" x14ac:dyDescent="0.3">
      <c r="A12" t="s">
        <v>13</v>
      </c>
      <c r="B12" t="s">
        <v>29</v>
      </c>
      <c r="F12" t="s">
        <v>13</v>
      </c>
      <c r="G12" t="s">
        <v>29</v>
      </c>
    </row>
    <row r="13" spans="1:11" x14ac:dyDescent="0.3">
      <c r="A13" t="s">
        <v>30</v>
      </c>
      <c r="B13" t="s">
        <v>31</v>
      </c>
      <c r="C13">
        <v>2</v>
      </c>
      <c r="D13">
        <v>2</v>
      </c>
      <c r="F13" t="s">
        <v>30</v>
      </c>
      <c r="G13" t="s">
        <v>31</v>
      </c>
      <c r="H13">
        <v>3623</v>
      </c>
      <c r="I13">
        <v>3644</v>
      </c>
      <c r="J13">
        <v>0</v>
      </c>
      <c r="K13">
        <v>0</v>
      </c>
    </row>
    <row r="14" spans="1:11" x14ac:dyDescent="0.3">
      <c r="A14" t="s">
        <v>13</v>
      </c>
      <c r="B14" t="s">
        <v>32</v>
      </c>
      <c r="F14" t="s">
        <v>13</v>
      </c>
      <c r="G14" t="s">
        <v>32</v>
      </c>
    </row>
    <row r="15" spans="1:11" x14ac:dyDescent="0.3">
      <c r="A15" t="s">
        <v>30</v>
      </c>
      <c r="B15" t="s">
        <v>33</v>
      </c>
      <c r="C15">
        <v>2</v>
      </c>
      <c r="D15">
        <v>2</v>
      </c>
      <c r="F15" t="s">
        <v>30</v>
      </c>
      <c r="G15" t="s">
        <v>33</v>
      </c>
      <c r="H15">
        <v>7741</v>
      </c>
      <c r="I15">
        <v>9081</v>
      </c>
      <c r="J15">
        <v>0</v>
      </c>
      <c r="K15">
        <v>0</v>
      </c>
    </row>
    <row r="16" spans="1:11" x14ac:dyDescent="0.3">
      <c r="A16" t="s">
        <v>30</v>
      </c>
      <c r="B16" t="s">
        <v>34</v>
      </c>
      <c r="C16">
        <v>1</v>
      </c>
      <c r="D16">
        <v>2</v>
      </c>
      <c r="F16" t="s">
        <v>30</v>
      </c>
      <c r="G16" t="s">
        <v>34</v>
      </c>
      <c r="H16">
        <v>3555</v>
      </c>
      <c r="I16">
        <v>3555</v>
      </c>
      <c r="J16">
        <v>0</v>
      </c>
      <c r="K16">
        <v>0</v>
      </c>
    </row>
    <row r="17" spans="1:11" x14ac:dyDescent="0.3">
      <c r="A17" t="s">
        <v>21</v>
      </c>
      <c r="B17" t="s">
        <v>35</v>
      </c>
      <c r="C17">
        <v>12</v>
      </c>
      <c r="D17">
        <v>21</v>
      </c>
      <c r="F17" t="s">
        <v>21</v>
      </c>
      <c r="G17" t="s">
        <v>35</v>
      </c>
      <c r="H17">
        <v>2615</v>
      </c>
      <c r="I17">
        <v>32458</v>
      </c>
      <c r="J17">
        <v>0</v>
      </c>
      <c r="K17">
        <v>1945</v>
      </c>
    </row>
    <row r="18" spans="1:11" x14ac:dyDescent="0.3">
      <c r="A18" t="s">
        <v>15</v>
      </c>
      <c r="B18" t="s">
        <v>36</v>
      </c>
      <c r="C18">
        <v>1</v>
      </c>
      <c r="D18">
        <v>1</v>
      </c>
      <c r="F18" t="s">
        <v>15</v>
      </c>
      <c r="G18" t="s">
        <v>36</v>
      </c>
      <c r="H18">
        <v>1316</v>
      </c>
      <c r="I18">
        <v>1316</v>
      </c>
      <c r="J18">
        <v>0</v>
      </c>
      <c r="K18">
        <v>0</v>
      </c>
    </row>
    <row r="19" spans="1:11" x14ac:dyDescent="0.3">
      <c r="A19" t="s">
        <v>17</v>
      </c>
      <c r="B19" t="s">
        <v>37</v>
      </c>
      <c r="F19" t="s">
        <v>17</v>
      </c>
      <c r="G19" t="s">
        <v>37</v>
      </c>
    </row>
    <row r="20" spans="1:11" x14ac:dyDescent="0.3">
      <c r="A20" t="s">
        <v>23</v>
      </c>
      <c r="B20" t="s">
        <v>38</v>
      </c>
      <c r="F20" t="s">
        <v>23</v>
      </c>
      <c r="G20" t="s">
        <v>38</v>
      </c>
    </row>
    <row r="21" spans="1:11" x14ac:dyDescent="0.3">
      <c r="A21" t="s">
        <v>25</v>
      </c>
      <c r="B21" t="s">
        <v>39</v>
      </c>
      <c r="F21" t="s">
        <v>25</v>
      </c>
      <c r="G21" t="s">
        <v>39</v>
      </c>
    </row>
    <row r="22" spans="1:11" x14ac:dyDescent="0.3">
      <c r="A22" t="s">
        <v>23</v>
      </c>
      <c r="B22" t="s">
        <v>40</v>
      </c>
      <c r="F22" t="s">
        <v>23</v>
      </c>
      <c r="G22" t="s">
        <v>40</v>
      </c>
    </row>
    <row r="23" spans="1:11" x14ac:dyDescent="0.3">
      <c r="A23" t="s">
        <v>30</v>
      </c>
      <c r="B23" t="s">
        <v>41</v>
      </c>
      <c r="F23" t="s">
        <v>30</v>
      </c>
      <c r="G23" t="s">
        <v>41</v>
      </c>
    </row>
    <row r="24" spans="1:11" x14ac:dyDescent="0.3">
      <c r="A24" t="s">
        <v>30</v>
      </c>
      <c r="B24" t="s">
        <v>42</v>
      </c>
      <c r="F24" t="s">
        <v>30</v>
      </c>
      <c r="G24" t="s">
        <v>42</v>
      </c>
    </row>
    <row r="25" spans="1:11" x14ac:dyDescent="0.3">
      <c r="A25" t="s">
        <v>21</v>
      </c>
      <c r="B25" t="s">
        <v>43</v>
      </c>
      <c r="C25">
        <v>1</v>
      </c>
      <c r="D25">
        <v>2</v>
      </c>
      <c r="F25" t="s">
        <v>21</v>
      </c>
      <c r="G25" t="s">
        <v>43</v>
      </c>
      <c r="H25">
        <v>949</v>
      </c>
      <c r="I25">
        <v>949</v>
      </c>
      <c r="J25">
        <v>0</v>
      </c>
      <c r="K25">
        <v>0</v>
      </c>
    </row>
    <row r="26" spans="1:11" x14ac:dyDescent="0.3">
      <c r="A26" t="s">
        <v>15</v>
      </c>
      <c r="B26" t="s">
        <v>44</v>
      </c>
      <c r="F26" t="s">
        <v>15</v>
      </c>
      <c r="G26" t="s">
        <v>44</v>
      </c>
    </row>
    <row r="27" spans="1:11" x14ac:dyDescent="0.3">
      <c r="A27" t="s">
        <v>21</v>
      </c>
      <c r="B27" t="s">
        <v>45</v>
      </c>
      <c r="F27" t="s">
        <v>21</v>
      </c>
      <c r="G27" t="s">
        <v>45</v>
      </c>
    </row>
    <row r="28" spans="1:11" x14ac:dyDescent="0.3">
      <c r="A28" t="s">
        <v>15</v>
      </c>
      <c r="B28" t="s">
        <v>46</v>
      </c>
      <c r="C28">
        <v>4</v>
      </c>
      <c r="D28">
        <v>26</v>
      </c>
      <c r="F28" t="s">
        <v>15</v>
      </c>
      <c r="G28" t="s">
        <v>46</v>
      </c>
      <c r="H28">
        <v>27200</v>
      </c>
      <c r="I28">
        <v>41303</v>
      </c>
      <c r="J28">
        <v>0</v>
      </c>
      <c r="K28">
        <v>0</v>
      </c>
    </row>
    <row r="29" spans="1:11" x14ac:dyDescent="0.3">
      <c r="A29" t="s">
        <v>21</v>
      </c>
      <c r="B29" t="s">
        <v>47</v>
      </c>
      <c r="F29" t="s">
        <v>21</v>
      </c>
      <c r="G29" t="s">
        <v>47</v>
      </c>
    </row>
    <row r="30" spans="1:11" x14ac:dyDescent="0.3">
      <c r="A30" t="s">
        <v>21</v>
      </c>
      <c r="B30" t="s">
        <v>48</v>
      </c>
      <c r="F30" t="s">
        <v>21</v>
      </c>
      <c r="G30" t="s">
        <v>48</v>
      </c>
    </row>
    <row r="31" spans="1:11" x14ac:dyDescent="0.3">
      <c r="A31" t="s">
        <v>23</v>
      </c>
      <c r="B31" t="s">
        <v>49</v>
      </c>
      <c r="F31" t="s">
        <v>23</v>
      </c>
      <c r="G31" t="s">
        <v>49</v>
      </c>
    </row>
    <row r="32" spans="1:11" x14ac:dyDescent="0.3">
      <c r="A32" t="s">
        <v>25</v>
      </c>
      <c r="B32" t="s">
        <v>50</v>
      </c>
      <c r="F32" t="s">
        <v>25</v>
      </c>
      <c r="G32" t="s">
        <v>50</v>
      </c>
    </row>
    <row r="33" spans="1:11" x14ac:dyDescent="0.3">
      <c r="A33" t="s">
        <v>17</v>
      </c>
      <c r="B33" t="s">
        <v>51</v>
      </c>
      <c r="F33" t="s">
        <v>17</v>
      </c>
      <c r="G33" t="s">
        <v>51</v>
      </c>
    </row>
    <row r="34" spans="1:11" x14ac:dyDescent="0.3">
      <c r="A34" t="s">
        <v>13</v>
      </c>
      <c r="B34" t="s">
        <v>52</v>
      </c>
      <c r="F34" t="s">
        <v>13</v>
      </c>
      <c r="G34" t="s">
        <v>52</v>
      </c>
    </row>
    <row r="35" spans="1:11" x14ac:dyDescent="0.3">
      <c r="A35" t="s">
        <v>23</v>
      </c>
      <c r="B35" t="s">
        <v>53</v>
      </c>
      <c r="F35" t="s">
        <v>23</v>
      </c>
      <c r="G35" t="s">
        <v>53</v>
      </c>
    </row>
    <row r="36" spans="1:11" x14ac:dyDescent="0.3">
      <c r="A36" t="s">
        <v>30</v>
      </c>
      <c r="B36" t="s">
        <v>54</v>
      </c>
      <c r="C36">
        <v>9</v>
      </c>
      <c r="D36">
        <v>35</v>
      </c>
      <c r="F36" t="s">
        <v>30</v>
      </c>
      <c r="G36" t="s">
        <v>54</v>
      </c>
      <c r="H36">
        <v>84523</v>
      </c>
      <c r="I36">
        <v>91382</v>
      </c>
      <c r="J36">
        <v>0</v>
      </c>
      <c r="K36">
        <v>0</v>
      </c>
    </row>
    <row r="37" spans="1:11" x14ac:dyDescent="0.3">
      <c r="A37" t="s">
        <v>17</v>
      </c>
      <c r="B37" t="s">
        <v>55</v>
      </c>
      <c r="C37">
        <v>2</v>
      </c>
      <c r="D37">
        <v>2</v>
      </c>
      <c r="F37" t="s">
        <v>17</v>
      </c>
      <c r="G37" t="s">
        <v>55</v>
      </c>
      <c r="H37">
        <v>2368</v>
      </c>
      <c r="I37">
        <v>2368</v>
      </c>
      <c r="J37">
        <v>0</v>
      </c>
      <c r="K37">
        <v>0</v>
      </c>
    </row>
    <row r="38" spans="1:11" x14ac:dyDescent="0.3">
      <c r="A38" t="s">
        <v>13</v>
      </c>
      <c r="B38" t="s">
        <v>56</v>
      </c>
      <c r="F38" t="s">
        <v>13</v>
      </c>
      <c r="G38" t="s">
        <v>56</v>
      </c>
      <c r="H38">
        <v>0</v>
      </c>
      <c r="I38">
        <v>0</v>
      </c>
      <c r="J38">
        <v>0</v>
      </c>
      <c r="K38">
        <v>0</v>
      </c>
    </row>
    <row r="39" spans="1:11" x14ac:dyDescent="0.3">
      <c r="A39" t="s">
        <v>25</v>
      </c>
      <c r="B39" t="s">
        <v>57</v>
      </c>
      <c r="C39">
        <v>13</v>
      </c>
      <c r="D39">
        <v>16</v>
      </c>
      <c r="F39" t="s">
        <v>25</v>
      </c>
      <c r="G39" t="s">
        <v>57</v>
      </c>
      <c r="H39">
        <v>45823</v>
      </c>
      <c r="I39">
        <v>46280</v>
      </c>
      <c r="J39">
        <v>0</v>
      </c>
      <c r="K39">
        <v>0</v>
      </c>
    </row>
    <row r="40" spans="1:11" x14ac:dyDescent="0.3">
      <c r="A40" t="s">
        <v>25</v>
      </c>
      <c r="B40" t="s">
        <v>58</v>
      </c>
      <c r="F40" t="s">
        <v>25</v>
      </c>
      <c r="G40" t="s">
        <v>58</v>
      </c>
    </row>
    <row r="41" spans="1:11" x14ac:dyDescent="0.3">
      <c r="A41" t="s">
        <v>23</v>
      </c>
      <c r="B41" t="s">
        <v>59</v>
      </c>
      <c r="F41" t="s">
        <v>23</v>
      </c>
      <c r="G41" t="s">
        <v>59</v>
      </c>
    </row>
    <row r="42" spans="1:11" x14ac:dyDescent="0.3">
      <c r="A42" t="s">
        <v>15</v>
      </c>
      <c r="B42" t="s">
        <v>60</v>
      </c>
      <c r="C42">
        <v>98</v>
      </c>
      <c r="D42">
        <v>69</v>
      </c>
      <c r="F42" t="s">
        <v>15</v>
      </c>
      <c r="G42" t="s">
        <v>60</v>
      </c>
      <c r="H42">
        <v>232601</v>
      </c>
      <c r="I42">
        <v>236464</v>
      </c>
      <c r="J42">
        <v>0</v>
      </c>
      <c r="K42">
        <v>0</v>
      </c>
    </row>
    <row r="43" spans="1:11" x14ac:dyDescent="0.3">
      <c r="A43" t="s">
        <v>21</v>
      </c>
      <c r="B43" t="s">
        <v>61</v>
      </c>
      <c r="F43" t="s">
        <v>21</v>
      </c>
      <c r="G43" t="s">
        <v>61</v>
      </c>
    </row>
    <row r="44" spans="1:11" x14ac:dyDescent="0.3">
      <c r="A44" t="s">
        <v>15</v>
      </c>
      <c r="B44" t="s">
        <v>62</v>
      </c>
      <c r="C44">
        <v>35</v>
      </c>
      <c r="D44">
        <v>159</v>
      </c>
      <c r="F44" t="s">
        <v>15</v>
      </c>
      <c r="G44" t="s">
        <v>62</v>
      </c>
      <c r="H44">
        <v>447858</v>
      </c>
      <c r="I44">
        <v>461965</v>
      </c>
      <c r="J44">
        <v>3145</v>
      </c>
      <c r="K44">
        <v>0</v>
      </c>
    </row>
    <row r="45" spans="1:11" x14ac:dyDescent="0.3">
      <c r="A45" t="s">
        <v>17</v>
      </c>
      <c r="B45" t="s">
        <v>63</v>
      </c>
      <c r="C45">
        <v>43</v>
      </c>
      <c r="D45">
        <v>58</v>
      </c>
      <c r="F45" t="s">
        <v>17</v>
      </c>
      <c r="G45" t="s">
        <v>63</v>
      </c>
      <c r="H45">
        <v>101081</v>
      </c>
      <c r="I45">
        <v>127931</v>
      </c>
      <c r="J45">
        <v>0</v>
      </c>
      <c r="K45">
        <v>0</v>
      </c>
    </row>
    <row r="46" spans="1:11" x14ac:dyDescent="0.3">
      <c r="A46" t="s">
        <v>17</v>
      </c>
      <c r="B46" t="s">
        <v>64</v>
      </c>
      <c r="C46">
        <v>10</v>
      </c>
      <c r="D46">
        <v>55</v>
      </c>
      <c r="F46" t="s">
        <v>17</v>
      </c>
      <c r="G46" t="s">
        <v>64</v>
      </c>
      <c r="H46">
        <v>73705</v>
      </c>
      <c r="I46">
        <v>142902</v>
      </c>
      <c r="J46">
        <v>0</v>
      </c>
      <c r="K46">
        <v>0</v>
      </c>
    </row>
    <row r="47" spans="1:11" x14ac:dyDescent="0.3">
      <c r="A47" t="s">
        <v>25</v>
      </c>
      <c r="B47" t="s">
        <v>65</v>
      </c>
      <c r="C47">
        <v>3</v>
      </c>
      <c r="D47">
        <v>12</v>
      </c>
      <c r="F47" t="s">
        <v>25</v>
      </c>
      <c r="G47" t="s">
        <v>65</v>
      </c>
      <c r="H47">
        <v>18043</v>
      </c>
      <c r="I47">
        <v>19583</v>
      </c>
      <c r="J47">
        <v>0</v>
      </c>
      <c r="K47">
        <v>0</v>
      </c>
    </row>
    <row r="48" spans="1:11" x14ac:dyDescent="0.3">
      <c r="A48" t="s">
        <v>23</v>
      </c>
      <c r="B48" t="s">
        <v>66</v>
      </c>
      <c r="F48" t="s">
        <v>23</v>
      </c>
      <c r="G48" t="s">
        <v>66</v>
      </c>
    </row>
    <row r="49" spans="1:7" x14ac:dyDescent="0.3">
      <c r="A49" t="s">
        <v>13</v>
      </c>
      <c r="B49" t="s">
        <v>67</v>
      </c>
      <c r="F49" t="s">
        <v>13</v>
      </c>
      <c r="G49" t="s">
        <v>67</v>
      </c>
    </row>
    <row r="50" spans="1:7" x14ac:dyDescent="0.3">
      <c r="A50" t="s">
        <v>30</v>
      </c>
      <c r="B50" t="s">
        <v>68</v>
      </c>
      <c r="F50" t="s">
        <v>30</v>
      </c>
      <c r="G50" t="s">
        <v>68</v>
      </c>
    </row>
    <row r="51" spans="1:7" x14ac:dyDescent="0.3">
      <c r="A51" t="s">
        <v>25</v>
      </c>
      <c r="B51" t="s">
        <v>69</v>
      </c>
      <c r="F51" t="s">
        <v>25</v>
      </c>
      <c r="G51" t="s">
        <v>69</v>
      </c>
    </row>
    <row r="52" spans="1:7" x14ac:dyDescent="0.3">
      <c r="A52" t="s">
        <v>21</v>
      </c>
      <c r="B52" t="s">
        <v>70</v>
      </c>
      <c r="F52" t="s">
        <v>21</v>
      </c>
      <c r="G52" t="s">
        <v>70</v>
      </c>
    </row>
    <row r="58" spans="1:7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AE2C4-0A46-4C68-B155-4952646B1B62}">
  <dimension ref="A1:P58"/>
  <sheetViews>
    <sheetView topLeftCell="A31" workbookViewId="0">
      <selection activeCell="A58" sqref="A58"/>
    </sheetView>
  </sheetViews>
  <sheetFormatPr defaultRowHeight="14.4" x14ac:dyDescent="0.3"/>
  <cols>
    <col min="1" max="1" width="8.77734375" customWidth="1"/>
    <col min="3" max="3" width="15.21875" customWidth="1"/>
    <col min="4" max="4" width="19.5546875" customWidth="1"/>
    <col min="5" max="5" width="24.77734375" customWidth="1"/>
    <col min="6" max="6" width="35.21875" customWidth="1"/>
    <col min="7" max="7" width="23.77734375" customWidth="1"/>
    <col min="8" max="8" width="12.44140625" customWidth="1"/>
    <col min="10" max="10" width="8.77734375" customWidth="1"/>
    <col min="12" max="12" width="15.21875" customWidth="1"/>
    <col min="13" max="14" width="14.44140625" customWidth="1"/>
    <col min="15" max="15" width="18.77734375" customWidth="1"/>
    <col min="16" max="16" width="11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0</v>
      </c>
      <c r="K1" t="s">
        <v>1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3">
      <c r="A2" t="s">
        <v>13</v>
      </c>
      <c r="B2" t="s">
        <v>14</v>
      </c>
      <c r="C2">
        <v>4</v>
      </c>
      <c r="D2">
        <v>0</v>
      </c>
      <c r="E2">
        <v>0</v>
      </c>
      <c r="F2">
        <v>0</v>
      </c>
      <c r="G2">
        <v>52</v>
      </c>
      <c r="H2">
        <f>SUM(July24_FNS418_Sites72[[#This Row],[26aA - Schools]:[26aE - Non-Profit Private]])</f>
        <v>56</v>
      </c>
      <c r="J2" t="s">
        <v>13</v>
      </c>
      <c r="K2" t="s">
        <v>14</v>
      </c>
      <c r="L2">
        <v>144384</v>
      </c>
      <c r="M2">
        <v>146541</v>
      </c>
      <c r="N2">
        <v>9601</v>
      </c>
      <c r="O2">
        <v>0</v>
      </c>
      <c r="P2">
        <f t="shared" ref="P2:P52" si="0">SUM(L2:O2)</f>
        <v>300526</v>
      </c>
    </row>
    <row r="3" spans="1:16" x14ac:dyDescent="0.3">
      <c r="A3" t="s">
        <v>15</v>
      </c>
      <c r="B3" t="s">
        <v>16</v>
      </c>
      <c r="C3">
        <v>7</v>
      </c>
      <c r="D3">
        <v>0</v>
      </c>
      <c r="E3">
        <v>0</v>
      </c>
      <c r="F3">
        <v>0</v>
      </c>
      <c r="G3">
        <v>2</v>
      </c>
      <c r="H3">
        <f>SUM(July24_FNS418_Sites72[[#This Row],[26aA - Schools]:[26aE - Non-Profit Private]])</f>
        <v>9</v>
      </c>
      <c r="J3" t="s">
        <v>15</v>
      </c>
      <c r="K3" t="s">
        <v>16</v>
      </c>
      <c r="L3">
        <v>288495</v>
      </c>
      <c r="M3">
        <v>303562</v>
      </c>
      <c r="N3">
        <v>751</v>
      </c>
      <c r="O3">
        <v>2894</v>
      </c>
      <c r="P3">
        <f t="shared" si="0"/>
        <v>595702</v>
      </c>
    </row>
    <row r="4" spans="1:16" x14ac:dyDescent="0.3">
      <c r="A4" t="s">
        <v>17</v>
      </c>
      <c r="B4" t="s">
        <v>18</v>
      </c>
      <c r="C4">
        <v>0</v>
      </c>
      <c r="D4">
        <v>0</v>
      </c>
      <c r="E4">
        <v>0</v>
      </c>
      <c r="F4">
        <v>0</v>
      </c>
      <c r="G4">
        <v>45</v>
      </c>
      <c r="H4">
        <f>SUM(July24_FNS418_Sites72[[#This Row],[26aA - Schools]:[26aE - Non-Profit Private]])</f>
        <v>45</v>
      </c>
      <c r="J4" t="s">
        <v>17</v>
      </c>
      <c r="K4" t="s">
        <v>18</v>
      </c>
      <c r="L4">
        <v>25811</v>
      </c>
      <c r="M4">
        <v>38316</v>
      </c>
      <c r="N4">
        <v>4994</v>
      </c>
      <c r="O4">
        <v>5511</v>
      </c>
      <c r="P4">
        <f t="shared" si="0"/>
        <v>74632</v>
      </c>
    </row>
    <row r="5" spans="1:16" x14ac:dyDescent="0.3">
      <c r="A5" t="s">
        <v>17</v>
      </c>
      <c r="B5" t="s">
        <v>19</v>
      </c>
      <c r="C5">
        <v>18</v>
      </c>
      <c r="D5">
        <v>0</v>
      </c>
      <c r="E5">
        <v>0</v>
      </c>
      <c r="F5">
        <v>0</v>
      </c>
      <c r="G5">
        <v>15</v>
      </c>
      <c r="H5">
        <f>SUM(July24_FNS418_Sites72[[#This Row],[26aA - Schools]:[26aE - Non-Profit Private]])</f>
        <v>33</v>
      </c>
      <c r="J5" t="s">
        <v>17</v>
      </c>
      <c r="K5" t="s">
        <v>19</v>
      </c>
      <c r="L5">
        <v>67566</v>
      </c>
      <c r="M5">
        <v>70998</v>
      </c>
      <c r="N5">
        <v>0</v>
      </c>
      <c r="O5">
        <v>0</v>
      </c>
      <c r="P5">
        <f t="shared" si="0"/>
        <v>138564</v>
      </c>
    </row>
    <row r="6" spans="1:16" x14ac:dyDescent="0.3">
      <c r="A6" t="s">
        <v>13</v>
      </c>
      <c r="B6" t="s">
        <v>20</v>
      </c>
      <c r="C6">
        <v>4</v>
      </c>
      <c r="D6">
        <v>0</v>
      </c>
      <c r="E6">
        <v>0</v>
      </c>
      <c r="F6">
        <v>0</v>
      </c>
      <c r="G6">
        <v>14</v>
      </c>
      <c r="H6">
        <f>SUM(July24_FNS418_Sites72[[#This Row],[26aA - Schools]:[26aE - Non-Profit Private]])</f>
        <v>18</v>
      </c>
      <c r="J6" t="s">
        <v>13</v>
      </c>
      <c r="K6" t="s">
        <v>20</v>
      </c>
      <c r="L6">
        <v>13027</v>
      </c>
      <c r="M6">
        <v>19208</v>
      </c>
      <c r="N6">
        <v>0</v>
      </c>
      <c r="O6">
        <v>958</v>
      </c>
      <c r="P6">
        <f t="shared" si="0"/>
        <v>33193</v>
      </c>
    </row>
    <row r="7" spans="1:16" x14ac:dyDescent="0.3">
      <c r="A7" t="s">
        <v>21</v>
      </c>
      <c r="B7" t="s">
        <v>22</v>
      </c>
      <c r="C7">
        <v>53</v>
      </c>
      <c r="D7">
        <v>1</v>
      </c>
      <c r="E7">
        <v>0</v>
      </c>
      <c r="F7">
        <v>0</v>
      </c>
      <c r="G7">
        <v>9</v>
      </c>
      <c r="H7">
        <f>SUM(July24_FNS418_Sites72[[#This Row],[26aA - Schools]:[26aE - Non-Profit Private]])</f>
        <v>63</v>
      </c>
      <c r="J7" t="s">
        <v>21</v>
      </c>
      <c r="K7" t="s">
        <v>22</v>
      </c>
      <c r="L7">
        <v>135303</v>
      </c>
      <c r="M7">
        <v>142628</v>
      </c>
      <c r="N7">
        <v>0</v>
      </c>
      <c r="O7">
        <v>1442</v>
      </c>
      <c r="P7">
        <f t="shared" si="0"/>
        <v>279373</v>
      </c>
    </row>
    <row r="8" spans="1:16" x14ac:dyDescent="0.3">
      <c r="A8" t="s">
        <v>23</v>
      </c>
      <c r="B8" t="s">
        <v>24</v>
      </c>
      <c r="C8">
        <v>4</v>
      </c>
      <c r="D8">
        <v>0</v>
      </c>
      <c r="E8">
        <v>0</v>
      </c>
      <c r="F8">
        <v>0</v>
      </c>
      <c r="G8">
        <v>0</v>
      </c>
      <c r="H8">
        <f>SUM(July24_FNS418_Sites72[[#This Row],[26aA - Schools]:[26aE - Non-Profit Private]])</f>
        <v>4</v>
      </c>
      <c r="J8" t="s">
        <v>23</v>
      </c>
      <c r="K8" t="s">
        <v>24</v>
      </c>
      <c r="L8">
        <v>20145</v>
      </c>
      <c r="M8">
        <v>20145</v>
      </c>
      <c r="N8">
        <v>0</v>
      </c>
      <c r="O8">
        <v>0</v>
      </c>
      <c r="P8">
        <f t="shared" si="0"/>
        <v>40290</v>
      </c>
    </row>
    <row r="9" spans="1:16" x14ac:dyDescent="0.3">
      <c r="A9" t="s">
        <v>25</v>
      </c>
      <c r="B9" t="s">
        <v>26</v>
      </c>
      <c r="C9">
        <v>27</v>
      </c>
      <c r="D9">
        <v>0</v>
      </c>
      <c r="E9">
        <v>0</v>
      </c>
      <c r="F9">
        <v>0</v>
      </c>
      <c r="G9">
        <v>20</v>
      </c>
      <c r="H9">
        <f>SUM(July24_FNS418_Sites72[[#This Row],[26aA - Schools]:[26aE - Non-Profit Private]])</f>
        <v>47</v>
      </c>
      <c r="J9" t="s">
        <v>25</v>
      </c>
      <c r="K9" t="s">
        <v>26</v>
      </c>
      <c r="L9">
        <v>22145</v>
      </c>
      <c r="M9">
        <v>14187</v>
      </c>
      <c r="N9">
        <v>2406</v>
      </c>
      <c r="O9">
        <v>905</v>
      </c>
      <c r="P9">
        <f t="shared" si="0"/>
        <v>39643</v>
      </c>
    </row>
    <row r="10" spans="1:16" x14ac:dyDescent="0.3">
      <c r="A10" t="s">
        <v>15</v>
      </c>
      <c r="B10" t="s">
        <v>27</v>
      </c>
      <c r="C10">
        <v>29</v>
      </c>
      <c r="D10">
        <v>1</v>
      </c>
      <c r="E10">
        <v>0</v>
      </c>
      <c r="F10">
        <v>0</v>
      </c>
      <c r="G10">
        <v>7</v>
      </c>
      <c r="H10">
        <f>SUM(July24_FNS418_Sites72[[#This Row],[26aA - Schools]:[26aE - Non-Profit Private]])</f>
        <v>37</v>
      </c>
      <c r="J10" t="s">
        <v>15</v>
      </c>
      <c r="K10" t="s">
        <v>27</v>
      </c>
      <c r="L10">
        <v>122406</v>
      </c>
      <c r="M10">
        <v>175075</v>
      </c>
      <c r="N10">
        <v>0</v>
      </c>
      <c r="O10">
        <v>2525</v>
      </c>
      <c r="P10">
        <f t="shared" si="0"/>
        <v>300006</v>
      </c>
    </row>
    <row r="11" spans="1:16" x14ac:dyDescent="0.3">
      <c r="A11" t="s">
        <v>15</v>
      </c>
      <c r="B11" t="s">
        <v>28</v>
      </c>
      <c r="C11">
        <v>24</v>
      </c>
      <c r="D11">
        <v>5</v>
      </c>
      <c r="E11">
        <v>0</v>
      </c>
      <c r="F11">
        <v>0</v>
      </c>
      <c r="G11">
        <v>99</v>
      </c>
      <c r="H11">
        <f>SUM(July24_FNS418_Sites72[[#This Row],[26aA - Schools]:[26aE - Non-Profit Private]])</f>
        <v>128</v>
      </c>
      <c r="J11" t="s">
        <v>15</v>
      </c>
      <c r="K11" t="s">
        <v>28</v>
      </c>
      <c r="L11">
        <v>119856</v>
      </c>
      <c r="M11">
        <v>152342</v>
      </c>
      <c r="N11">
        <v>2245</v>
      </c>
      <c r="O11">
        <v>8129</v>
      </c>
      <c r="P11">
        <f t="shared" si="0"/>
        <v>282572</v>
      </c>
    </row>
    <row r="12" spans="1:16" x14ac:dyDescent="0.3">
      <c r="A12" t="s">
        <v>13</v>
      </c>
      <c r="B12" t="s">
        <v>29</v>
      </c>
      <c r="C12">
        <v>0</v>
      </c>
      <c r="D12">
        <v>0</v>
      </c>
      <c r="E12">
        <v>0</v>
      </c>
      <c r="F12">
        <v>0</v>
      </c>
      <c r="G12">
        <v>4</v>
      </c>
      <c r="H12">
        <f>SUM(July24_FNS418_Sites72[[#This Row],[26aA - Schools]:[26aE - Non-Profit Private]])</f>
        <v>4</v>
      </c>
      <c r="J12" t="s">
        <v>13</v>
      </c>
      <c r="K12" t="s">
        <v>29</v>
      </c>
      <c r="L12">
        <v>272595</v>
      </c>
      <c r="M12">
        <v>272595</v>
      </c>
      <c r="N12">
        <v>0</v>
      </c>
      <c r="O12">
        <v>0</v>
      </c>
      <c r="P12">
        <f t="shared" si="0"/>
        <v>545190</v>
      </c>
    </row>
    <row r="13" spans="1:16" x14ac:dyDescent="0.3">
      <c r="A13" t="s">
        <v>30</v>
      </c>
      <c r="B13" t="s">
        <v>31</v>
      </c>
      <c r="C13">
        <v>121</v>
      </c>
      <c r="D13">
        <v>0</v>
      </c>
      <c r="E13">
        <v>0</v>
      </c>
      <c r="F13">
        <v>0</v>
      </c>
      <c r="G13">
        <v>13</v>
      </c>
      <c r="H13">
        <f>SUM(July24_FNS418_Sites72[[#This Row],[26aA - Schools]:[26aE - Non-Profit Private]])</f>
        <v>134</v>
      </c>
      <c r="J13" t="s">
        <v>30</v>
      </c>
      <c r="K13" t="s">
        <v>31</v>
      </c>
      <c r="L13">
        <v>461367</v>
      </c>
      <c r="M13">
        <v>457279</v>
      </c>
      <c r="N13">
        <v>0</v>
      </c>
      <c r="O13">
        <v>1902</v>
      </c>
      <c r="P13">
        <f t="shared" si="0"/>
        <v>920548</v>
      </c>
    </row>
    <row r="14" spans="1:16" x14ac:dyDescent="0.3">
      <c r="A14" t="s">
        <v>13</v>
      </c>
      <c r="B14" t="s">
        <v>32</v>
      </c>
      <c r="C14">
        <v>52</v>
      </c>
      <c r="D14">
        <v>0</v>
      </c>
      <c r="E14">
        <v>0</v>
      </c>
      <c r="F14">
        <v>0</v>
      </c>
      <c r="G14">
        <v>12</v>
      </c>
      <c r="H14">
        <f>SUM(July24_FNS418_Sites72[[#This Row],[26aA - Schools]:[26aE - Non-Profit Private]])</f>
        <v>64</v>
      </c>
      <c r="J14" t="s">
        <v>13</v>
      </c>
      <c r="K14" t="s">
        <v>32</v>
      </c>
      <c r="L14">
        <v>63855</v>
      </c>
      <c r="M14">
        <v>89859</v>
      </c>
      <c r="N14">
        <v>1688</v>
      </c>
      <c r="O14">
        <v>2197</v>
      </c>
      <c r="P14">
        <f t="shared" si="0"/>
        <v>157599</v>
      </c>
    </row>
    <row r="15" spans="1:16" x14ac:dyDescent="0.3">
      <c r="A15" t="s">
        <v>30</v>
      </c>
      <c r="B15" t="s">
        <v>33</v>
      </c>
      <c r="C15">
        <v>22</v>
      </c>
      <c r="D15">
        <v>7</v>
      </c>
      <c r="E15">
        <v>0</v>
      </c>
      <c r="F15">
        <v>0</v>
      </c>
      <c r="G15">
        <v>2</v>
      </c>
      <c r="H15">
        <f>SUM(July24_FNS418_Sites72[[#This Row],[26aA - Schools]:[26aE - Non-Profit Private]])</f>
        <v>31</v>
      </c>
      <c r="J15" t="s">
        <v>30</v>
      </c>
      <c r="K15" t="s">
        <v>33</v>
      </c>
      <c r="L15">
        <v>119069</v>
      </c>
      <c r="M15">
        <v>128485</v>
      </c>
      <c r="N15">
        <v>0</v>
      </c>
      <c r="O15">
        <v>0</v>
      </c>
      <c r="P15">
        <f t="shared" si="0"/>
        <v>247554</v>
      </c>
    </row>
    <row r="16" spans="1:16" x14ac:dyDescent="0.3">
      <c r="A16" t="s">
        <v>30</v>
      </c>
      <c r="B16" t="s">
        <v>34</v>
      </c>
      <c r="C16">
        <v>72</v>
      </c>
      <c r="D16">
        <v>0</v>
      </c>
      <c r="E16">
        <v>0</v>
      </c>
      <c r="F16">
        <v>0</v>
      </c>
      <c r="G16">
        <v>12</v>
      </c>
      <c r="H16">
        <f>SUM(July24_FNS418_Sites72[[#This Row],[26aA - Schools]:[26aE - Non-Profit Private]])</f>
        <v>84</v>
      </c>
      <c r="J16" t="s">
        <v>30</v>
      </c>
      <c r="K16" t="s">
        <v>34</v>
      </c>
      <c r="L16">
        <v>189399</v>
      </c>
      <c r="M16">
        <v>162054</v>
      </c>
      <c r="N16">
        <v>44904</v>
      </c>
      <c r="O16">
        <v>13889</v>
      </c>
      <c r="P16">
        <f t="shared" si="0"/>
        <v>410246</v>
      </c>
    </row>
    <row r="17" spans="1:16" x14ac:dyDescent="0.3">
      <c r="A17" t="s">
        <v>21</v>
      </c>
      <c r="B17" t="s">
        <v>35</v>
      </c>
      <c r="C17">
        <v>141</v>
      </c>
      <c r="D17">
        <v>3</v>
      </c>
      <c r="E17">
        <v>0</v>
      </c>
      <c r="F17">
        <v>0</v>
      </c>
      <c r="G17">
        <v>45</v>
      </c>
      <c r="H17">
        <f>SUM(July24_FNS418_Sites72[[#This Row],[26aA - Schools]:[26aE - Non-Profit Private]])</f>
        <v>189</v>
      </c>
      <c r="J17" t="s">
        <v>21</v>
      </c>
      <c r="K17" t="s">
        <v>35</v>
      </c>
      <c r="L17">
        <v>326547</v>
      </c>
      <c r="M17">
        <v>343997</v>
      </c>
      <c r="N17">
        <v>44295</v>
      </c>
      <c r="O17">
        <v>25005</v>
      </c>
      <c r="P17">
        <f t="shared" si="0"/>
        <v>739844</v>
      </c>
    </row>
    <row r="18" spans="1:16" x14ac:dyDescent="0.3">
      <c r="A18" t="s">
        <v>15</v>
      </c>
      <c r="B18" t="s">
        <v>36</v>
      </c>
      <c r="C18">
        <v>449</v>
      </c>
      <c r="D18">
        <v>8</v>
      </c>
      <c r="E18">
        <v>0</v>
      </c>
      <c r="F18">
        <v>0</v>
      </c>
      <c r="G18">
        <v>202</v>
      </c>
      <c r="H18">
        <f>SUM(July24_FNS418_Sites72[[#This Row],[26aA - Schools]:[26aE - Non-Profit Private]])</f>
        <v>659</v>
      </c>
      <c r="J18" t="s">
        <v>15</v>
      </c>
      <c r="K18" t="s">
        <v>36</v>
      </c>
      <c r="L18">
        <v>1181891</v>
      </c>
      <c r="M18">
        <v>1227592</v>
      </c>
      <c r="N18">
        <v>7584</v>
      </c>
      <c r="O18">
        <v>0</v>
      </c>
      <c r="P18">
        <f t="shared" si="0"/>
        <v>2417067</v>
      </c>
    </row>
    <row r="19" spans="1:16" x14ac:dyDescent="0.3">
      <c r="A19" t="s">
        <v>17</v>
      </c>
      <c r="B19" t="s">
        <v>37</v>
      </c>
      <c r="C19">
        <v>64</v>
      </c>
      <c r="D19">
        <v>0</v>
      </c>
      <c r="E19">
        <v>0</v>
      </c>
      <c r="F19">
        <v>0</v>
      </c>
      <c r="G19">
        <v>12</v>
      </c>
      <c r="H19">
        <f>SUM(July24_FNS418_Sites72[[#This Row],[26aA - Schools]:[26aE - Non-Profit Private]])</f>
        <v>76</v>
      </c>
      <c r="J19" t="s">
        <v>17</v>
      </c>
      <c r="K19" t="s">
        <v>37</v>
      </c>
      <c r="L19">
        <v>1187555</v>
      </c>
      <c r="M19">
        <v>1188846</v>
      </c>
      <c r="N19">
        <v>0</v>
      </c>
      <c r="O19">
        <v>0</v>
      </c>
      <c r="P19">
        <f t="shared" si="0"/>
        <v>2376401</v>
      </c>
    </row>
    <row r="20" spans="1:16" x14ac:dyDescent="0.3">
      <c r="A20" t="s">
        <v>23</v>
      </c>
      <c r="B20" t="s">
        <v>38</v>
      </c>
      <c r="C20">
        <v>42</v>
      </c>
      <c r="D20">
        <v>0</v>
      </c>
      <c r="E20">
        <v>0</v>
      </c>
      <c r="F20">
        <v>0</v>
      </c>
      <c r="G20">
        <v>0</v>
      </c>
      <c r="H20">
        <f>SUM(July24_FNS418_Sites72[[#This Row],[26aA - Schools]:[26aE - Non-Profit Private]])</f>
        <v>42</v>
      </c>
      <c r="J20" t="s">
        <v>23</v>
      </c>
      <c r="K20" t="s">
        <v>38</v>
      </c>
      <c r="L20">
        <v>35782</v>
      </c>
      <c r="M20">
        <v>41933</v>
      </c>
      <c r="N20">
        <v>2166</v>
      </c>
      <c r="O20">
        <v>0</v>
      </c>
      <c r="P20">
        <f t="shared" si="0"/>
        <v>79881</v>
      </c>
    </row>
    <row r="21" spans="1:16" x14ac:dyDescent="0.3">
      <c r="A21" t="s">
        <v>25</v>
      </c>
      <c r="B21" t="s">
        <v>39</v>
      </c>
      <c r="C21">
        <v>99</v>
      </c>
      <c r="D21">
        <v>0</v>
      </c>
      <c r="E21">
        <v>0</v>
      </c>
      <c r="F21">
        <v>0</v>
      </c>
      <c r="G21">
        <v>15</v>
      </c>
      <c r="H21">
        <f>SUM(July24_FNS418_Sites72[[#This Row],[26aA - Schools]:[26aE - Non-Profit Private]])</f>
        <v>114</v>
      </c>
      <c r="J21" t="s">
        <v>25</v>
      </c>
      <c r="K21" t="s">
        <v>39</v>
      </c>
      <c r="L21">
        <v>2567689</v>
      </c>
      <c r="M21">
        <v>1436708</v>
      </c>
      <c r="N21">
        <v>1978197</v>
      </c>
      <c r="O21">
        <v>847930</v>
      </c>
      <c r="P21">
        <f t="shared" si="0"/>
        <v>6830524</v>
      </c>
    </row>
    <row r="22" spans="1:16" x14ac:dyDescent="0.3">
      <c r="A22" t="s">
        <v>23</v>
      </c>
      <c r="B22" t="s">
        <v>40</v>
      </c>
      <c r="C22">
        <v>119</v>
      </c>
      <c r="D22">
        <v>2</v>
      </c>
      <c r="E22">
        <v>0</v>
      </c>
      <c r="F22">
        <v>0</v>
      </c>
      <c r="G22">
        <v>0</v>
      </c>
      <c r="H22">
        <f>SUM(July24_FNS418_Sites72[[#This Row],[26aA - Schools]:[26aE - Non-Profit Private]])</f>
        <v>121</v>
      </c>
      <c r="J22" t="s">
        <v>23</v>
      </c>
      <c r="K22" t="s">
        <v>40</v>
      </c>
      <c r="L22">
        <v>78801</v>
      </c>
      <c r="M22">
        <v>92519</v>
      </c>
      <c r="N22">
        <v>0</v>
      </c>
      <c r="O22">
        <v>0</v>
      </c>
      <c r="P22">
        <f t="shared" si="0"/>
        <v>171320</v>
      </c>
    </row>
    <row r="23" spans="1:16" x14ac:dyDescent="0.3">
      <c r="A23" t="s">
        <v>30</v>
      </c>
      <c r="B23" t="s">
        <v>41</v>
      </c>
      <c r="C23">
        <v>154</v>
      </c>
      <c r="D23">
        <v>0</v>
      </c>
      <c r="E23">
        <v>0</v>
      </c>
      <c r="F23">
        <v>0</v>
      </c>
      <c r="G23">
        <v>16</v>
      </c>
      <c r="H23">
        <f>SUM(July24_FNS418_Sites72[[#This Row],[26aA - Schools]:[26aE - Non-Profit Private]])</f>
        <v>170</v>
      </c>
      <c r="J23" t="s">
        <v>30</v>
      </c>
      <c r="K23" t="s">
        <v>41</v>
      </c>
      <c r="L23">
        <v>959428</v>
      </c>
      <c r="M23">
        <v>949894</v>
      </c>
      <c r="N23">
        <v>26122</v>
      </c>
      <c r="O23">
        <v>739</v>
      </c>
      <c r="P23">
        <f t="shared" si="0"/>
        <v>1936183</v>
      </c>
    </row>
    <row r="24" spans="1:16" x14ac:dyDescent="0.3">
      <c r="A24" t="s">
        <v>30</v>
      </c>
      <c r="B24" t="s">
        <v>42</v>
      </c>
      <c r="C24">
        <v>22</v>
      </c>
      <c r="D24">
        <v>14</v>
      </c>
      <c r="E24">
        <v>0</v>
      </c>
      <c r="F24">
        <v>0</v>
      </c>
      <c r="G24">
        <v>14</v>
      </c>
      <c r="H24">
        <f>SUM(July24_FNS418_Sites72[[#This Row],[26aA - Schools]:[26aE - Non-Profit Private]])</f>
        <v>50</v>
      </c>
      <c r="J24" t="s">
        <v>30</v>
      </c>
      <c r="K24" t="s">
        <v>42</v>
      </c>
      <c r="L24">
        <v>30116</v>
      </c>
      <c r="M24">
        <v>48584</v>
      </c>
      <c r="N24">
        <v>0</v>
      </c>
      <c r="O24">
        <v>10898</v>
      </c>
    </row>
    <row r="25" spans="1:16" x14ac:dyDescent="0.3">
      <c r="A25" t="s">
        <v>21</v>
      </c>
      <c r="B25" t="s">
        <v>43</v>
      </c>
      <c r="C25">
        <v>12</v>
      </c>
      <c r="D25">
        <v>0</v>
      </c>
      <c r="E25">
        <v>0</v>
      </c>
      <c r="F25">
        <v>0</v>
      </c>
      <c r="G25">
        <v>44</v>
      </c>
      <c r="H25">
        <f>SUM(July24_FNS418_Sites72[[#This Row],[26aA - Schools]:[26aE - Non-Profit Private]])</f>
        <v>56</v>
      </c>
      <c r="J25" t="s">
        <v>21</v>
      </c>
      <c r="K25" t="s">
        <v>43</v>
      </c>
      <c r="L25">
        <v>202713</v>
      </c>
      <c r="M25">
        <v>190872</v>
      </c>
      <c r="N25">
        <v>39822</v>
      </c>
      <c r="O25">
        <v>22121</v>
      </c>
      <c r="P25">
        <f t="shared" si="0"/>
        <v>455528</v>
      </c>
    </row>
    <row r="26" spans="1:16" x14ac:dyDescent="0.3">
      <c r="A26" t="s">
        <v>15</v>
      </c>
      <c r="B26" t="s">
        <v>44</v>
      </c>
      <c r="C26">
        <v>0</v>
      </c>
      <c r="D26">
        <v>0</v>
      </c>
      <c r="E26">
        <v>0</v>
      </c>
      <c r="F26">
        <v>0</v>
      </c>
      <c r="G26">
        <v>10</v>
      </c>
      <c r="H26">
        <f>SUM(July24_FNS418_Sites72[[#This Row],[26aA - Schools]:[26aE - Non-Profit Private]])</f>
        <v>10</v>
      </c>
      <c r="J26" t="s">
        <v>15</v>
      </c>
      <c r="K26" t="s">
        <v>44</v>
      </c>
      <c r="L26">
        <v>23547</v>
      </c>
      <c r="M26">
        <v>29213</v>
      </c>
      <c r="N26">
        <v>0</v>
      </c>
      <c r="O26">
        <v>0</v>
      </c>
      <c r="P26">
        <f t="shared" si="0"/>
        <v>52760</v>
      </c>
    </row>
    <row r="27" spans="1:16" x14ac:dyDescent="0.3">
      <c r="A27" t="s">
        <v>21</v>
      </c>
      <c r="B27" t="s">
        <v>45</v>
      </c>
      <c r="C27">
        <v>85</v>
      </c>
      <c r="D27">
        <v>1</v>
      </c>
      <c r="E27">
        <v>0</v>
      </c>
      <c r="F27">
        <v>0</v>
      </c>
      <c r="G27">
        <v>33</v>
      </c>
      <c r="H27">
        <f>SUM(July24_FNS418_Sites72[[#This Row],[26aA - Schools]:[26aE - Non-Profit Private]])</f>
        <v>119</v>
      </c>
      <c r="J27" t="s">
        <v>21</v>
      </c>
      <c r="K27" t="s">
        <v>45</v>
      </c>
      <c r="L27">
        <v>126147</v>
      </c>
      <c r="M27">
        <v>147933</v>
      </c>
      <c r="N27">
        <v>0</v>
      </c>
      <c r="O27">
        <v>0</v>
      </c>
      <c r="P27">
        <f t="shared" si="0"/>
        <v>274080</v>
      </c>
    </row>
    <row r="28" spans="1:16" x14ac:dyDescent="0.3">
      <c r="A28" t="s">
        <v>15</v>
      </c>
      <c r="B28" t="s">
        <v>46</v>
      </c>
      <c r="C28">
        <v>140</v>
      </c>
      <c r="D28">
        <v>0</v>
      </c>
      <c r="E28">
        <v>0</v>
      </c>
      <c r="F28">
        <v>0</v>
      </c>
      <c r="G28">
        <v>11</v>
      </c>
      <c r="H28">
        <f>SUM(July24_FNS418_Sites72[[#This Row],[26aA - Schools]:[26aE - Non-Profit Private]])</f>
        <v>151</v>
      </c>
      <c r="J28" t="s">
        <v>15</v>
      </c>
      <c r="K28" t="s">
        <v>46</v>
      </c>
      <c r="L28">
        <v>175707</v>
      </c>
      <c r="M28">
        <v>192308</v>
      </c>
      <c r="N28">
        <v>0</v>
      </c>
      <c r="O28">
        <v>7374</v>
      </c>
      <c r="P28">
        <f t="shared" si="0"/>
        <v>375389</v>
      </c>
    </row>
    <row r="29" spans="1:16" x14ac:dyDescent="0.3">
      <c r="A29" t="s">
        <v>21</v>
      </c>
      <c r="B29" t="s">
        <v>47</v>
      </c>
      <c r="C29">
        <v>13</v>
      </c>
      <c r="D29">
        <v>4</v>
      </c>
      <c r="E29">
        <v>0</v>
      </c>
      <c r="F29">
        <v>0</v>
      </c>
      <c r="G29">
        <v>11</v>
      </c>
      <c r="H29">
        <f>SUM(July24_FNS418_Sites72[[#This Row],[26aA - Schools]:[26aE - Non-Profit Private]])</f>
        <v>28</v>
      </c>
      <c r="J29" t="s">
        <v>21</v>
      </c>
      <c r="K29" t="s">
        <v>47</v>
      </c>
      <c r="L29">
        <v>20406</v>
      </c>
      <c r="M29">
        <v>42399</v>
      </c>
      <c r="N29">
        <v>0</v>
      </c>
      <c r="O29">
        <v>0</v>
      </c>
      <c r="P29">
        <f t="shared" si="0"/>
        <v>62805</v>
      </c>
    </row>
    <row r="30" spans="1:16" x14ac:dyDescent="0.3">
      <c r="A30" t="s">
        <v>21</v>
      </c>
      <c r="B30" t="s">
        <v>48</v>
      </c>
      <c r="C30">
        <v>31</v>
      </c>
      <c r="D30">
        <v>0</v>
      </c>
      <c r="E30">
        <v>0</v>
      </c>
      <c r="F30">
        <v>0</v>
      </c>
      <c r="G30">
        <v>1</v>
      </c>
      <c r="H30">
        <f>SUM(July24_FNS418_Sites72[[#This Row],[26aA - Schools]:[26aE - Non-Profit Private]])</f>
        <v>32</v>
      </c>
      <c r="J30" t="s">
        <v>21</v>
      </c>
      <c r="K30" t="s">
        <v>48</v>
      </c>
      <c r="L30">
        <v>50844</v>
      </c>
      <c r="M30">
        <v>65273</v>
      </c>
      <c r="N30">
        <v>0</v>
      </c>
      <c r="O30">
        <v>0</v>
      </c>
      <c r="P30">
        <f t="shared" si="0"/>
        <v>116117</v>
      </c>
    </row>
    <row r="31" spans="1:16" x14ac:dyDescent="0.3">
      <c r="A31" t="s">
        <v>23</v>
      </c>
      <c r="B31" t="s">
        <v>49</v>
      </c>
      <c r="C31">
        <v>3</v>
      </c>
      <c r="D31">
        <v>0</v>
      </c>
      <c r="E31">
        <v>0</v>
      </c>
      <c r="F31">
        <v>0</v>
      </c>
      <c r="G31">
        <v>14</v>
      </c>
      <c r="H31">
        <f>SUM(July24_FNS418_Sites72[[#This Row],[26aA - Schools]:[26aE - Non-Profit Private]])</f>
        <v>17</v>
      </c>
      <c r="J31" t="s">
        <v>23</v>
      </c>
      <c r="K31" t="s">
        <v>49</v>
      </c>
      <c r="L31">
        <v>25797</v>
      </c>
      <c r="M31">
        <v>28700</v>
      </c>
      <c r="N31">
        <v>0</v>
      </c>
      <c r="O31">
        <v>0</v>
      </c>
      <c r="P31">
        <f t="shared" si="0"/>
        <v>54497</v>
      </c>
    </row>
    <row r="32" spans="1:16" x14ac:dyDescent="0.3">
      <c r="A32" t="s">
        <v>25</v>
      </c>
      <c r="B32" t="s">
        <v>50</v>
      </c>
      <c r="C32">
        <v>2</v>
      </c>
      <c r="D32">
        <v>0</v>
      </c>
      <c r="E32">
        <v>0</v>
      </c>
      <c r="F32">
        <v>0</v>
      </c>
      <c r="G32">
        <v>0</v>
      </c>
      <c r="H32">
        <f>SUM(July24_FNS418_Sites72[[#This Row],[26aA - Schools]:[26aE - Non-Profit Private]])</f>
        <v>2</v>
      </c>
      <c r="J32" t="s">
        <v>25</v>
      </c>
      <c r="K32" t="s">
        <v>50</v>
      </c>
      <c r="L32">
        <v>4070</v>
      </c>
      <c r="M32">
        <v>4071</v>
      </c>
      <c r="N32">
        <v>0</v>
      </c>
      <c r="O32">
        <v>0</v>
      </c>
      <c r="P32">
        <f t="shared" si="0"/>
        <v>8141</v>
      </c>
    </row>
    <row r="33" spans="1:16" x14ac:dyDescent="0.3">
      <c r="A33" t="s">
        <v>17</v>
      </c>
      <c r="B33" t="s">
        <v>51</v>
      </c>
      <c r="C33">
        <v>29</v>
      </c>
      <c r="D33">
        <v>12</v>
      </c>
      <c r="E33">
        <v>0</v>
      </c>
      <c r="F33">
        <v>0</v>
      </c>
      <c r="G33">
        <v>59</v>
      </c>
      <c r="H33">
        <f>SUM(July24_FNS418_Sites72[[#This Row],[26aA - Schools]:[26aE - Non-Profit Private]])</f>
        <v>100</v>
      </c>
      <c r="J33" t="s">
        <v>17</v>
      </c>
      <c r="K33" t="s">
        <v>51</v>
      </c>
      <c r="L33">
        <v>39250</v>
      </c>
      <c r="M33">
        <v>102514</v>
      </c>
      <c r="N33">
        <v>0</v>
      </c>
      <c r="O33">
        <v>1534</v>
      </c>
      <c r="P33">
        <f t="shared" si="0"/>
        <v>143298</v>
      </c>
    </row>
    <row r="34" spans="1:16" x14ac:dyDescent="0.3">
      <c r="A34" t="s">
        <v>13</v>
      </c>
      <c r="B34" t="s">
        <v>52</v>
      </c>
      <c r="C34">
        <v>10</v>
      </c>
      <c r="D34">
        <v>0</v>
      </c>
      <c r="E34">
        <v>0</v>
      </c>
      <c r="F34">
        <v>0</v>
      </c>
      <c r="G34">
        <v>8</v>
      </c>
      <c r="H34">
        <f>SUM(July24_FNS418_Sites72[[#This Row],[26aA - Schools]:[26aE - Non-Profit Private]])</f>
        <v>18</v>
      </c>
      <c r="J34" t="s">
        <v>13</v>
      </c>
      <c r="K34" t="s">
        <v>52</v>
      </c>
      <c r="L34">
        <v>39265</v>
      </c>
      <c r="M34">
        <v>39265</v>
      </c>
      <c r="N34">
        <v>0</v>
      </c>
      <c r="O34">
        <v>2390</v>
      </c>
      <c r="P34">
        <f t="shared" si="0"/>
        <v>80920</v>
      </c>
    </row>
    <row r="35" spans="1:16" x14ac:dyDescent="0.3">
      <c r="A35" t="s">
        <v>23</v>
      </c>
      <c r="B35" t="s">
        <v>53</v>
      </c>
      <c r="C35">
        <v>43</v>
      </c>
      <c r="D35">
        <v>0</v>
      </c>
      <c r="E35">
        <v>0</v>
      </c>
      <c r="F35">
        <v>0</v>
      </c>
      <c r="G35">
        <v>32</v>
      </c>
      <c r="H35">
        <f>SUM(July24_FNS418_Sites72[[#This Row],[26aA - Schools]:[26aE - Non-Profit Private]])</f>
        <v>75</v>
      </c>
      <c r="J35" t="s">
        <v>23</v>
      </c>
      <c r="K35" t="s">
        <v>53</v>
      </c>
      <c r="L35">
        <v>54467</v>
      </c>
      <c r="M35">
        <v>83852</v>
      </c>
      <c r="N35">
        <v>0</v>
      </c>
      <c r="O35">
        <v>4558</v>
      </c>
      <c r="P35">
        <f t="shared" si="0"/>
        <v>142877</v>
      </c>
    </row>
    <row r="36" spans="1:16" x14ac:dyDescent="0.3">
      <c r="A36" t="s">
        <v>30</v>
      </c>
      <c r="B36" t="s">
        <v>54</v>
      </c>
      <c r="C36">
        <v>71</v>
      </c>
      <c r="D36">
        <v>0</v>
      </c>
      <c r="E36">
        <v>0</v>
      </c>
      <c r="F36">
        <v>0</v>
      </c>
      <c r="G36">
        <v>149</v>
      </c>
      <c r="H36">
        <f>SUM(July24_FNS418_Sites72[[#This Row],[26aA - Schools]:[26aE - Non-Profit Private]])</f>
        <v>220</v>
      </c>
      <c r="J36" t="s">
        <v>30</v>
      </c>
      <c r="K36" t="s">
        <v>54</v>
      </c>
      <c r="L36">
        <v>293094</v>
      </c>
      <c r="M36">
        <v>330739</v>
      </c>
      <c r="N36">
        <v>10096</v>
      </c>
      <c r="O36">
        <v>7435</v>
      </c>
      <c r="P36">
        <f t="shared" si="0"/>
        <v>641364</v>
      </c>
    </row>
    <row r="37" spans="1:16" x14ac:dyDescent="0.3">
      <c r="A37" t="s">
        <v>17</v>
      </c>
      <c r="B37" t="s">
        <v>55</v>
      </c>
      <c r="C37">
        <v>12</v>
      </c>
      <c r="D37">
        <v>37</v>
      </c>
      <c r="E37">
        <v>0</v>
      </c>
      <c r="F37">
        <v>0</v>
      </c>
      <c r="G37">
        <v>64</v>
      </c>
      <c r="H37">
        <f>SUM(July24_FNS418_Sites72[[#This Row],[26aA - Schools]:[26aE - Non-Profit Private]])</f>
        <v>113</v>
      </c>
      <c r="J37" t="s">
        <v>17</v>
      </c>
      <c r="K37" t="s">
        <v>55</v>
      </c>
      <c r="L37">
        <v>217371</v>
      </c>
      <c r="M37">
        <v>217595</v>
      </c>
      <c r="N37">
        <v>0</v>
      </c>
      <c r="O37">
        <v>0</v>
      </c>
      <c r="P37">
        <f t="shared" si="0"/>
        <v>434966</v>
      </c>
    </row>
    <row r="38" spans="1:16" x14ac:dyDescent="0.3">
      <c r="A38" t="s">
        <v>13</v>
      </c>
      <c r="B38" t="s">
        <v>56</v>
      </c>
      <c r="C38">
        <v>61</v>
      </c>
      <c r="D38">
        <v>4</v>
      </c>
      <c r="E38">
        <v>5</v>
      </c>
      <c r="F38">
        <v>0</v>
      </c>
      <c r="G38">
        <v>17</v>
      </c>
      <c r="H38">
        <f>SUM(July24_FNS418_Sites72[[#This Row],[26aA - Schools]:[26aE - Non-Profit Private]])</f>
        <v>87</v>
      </c>
      <c r="J38" t="s">
        <v>13</v>
      </c>
      <c r="K38" t="s">
        <v>56</v>
      </c>
      <c r="L38">
        <v>92557</v>
      </c>
      <c r="M38">
        <v>108527</v>
      </c>
      <c r="N38">
        <v>6787</v>
      </c>
      <c r="O38">
        <v>3786</v>
      </c>
      <c r="P38">
        <f t="shared" si="0"/>
        <v>211657</v>
      </c>
    </row>
    <row r="39" spans="1:16" x14ac:dyDescent="0.3">
      <c r="A39" t="s">
        <v>25</v>
      </c>
      <c r="B39" t="s">
        <v>57</v>
      </c>
      <c r="C39">
        <v>46</v>
      </c>
      <c r="D39">
        <v>11</v>
      </c>
      <c r="E39">
        <v>10</v>
      </c>
      <c r="F39">
        <v>0</v>
      </c>
      <c r="G39">
        <v>59</v>
      </c>
      <c r="H39">
        <f>SUM(July24_FNS418_Sites72[[#This Row],[26aA - Schools]:[26aE - Non-Profit Private]])</f>
        <v>126</v>
      </c>
      <c r="J39" t="s">
        <v>25</v>
      </c>
      <c r="K39" t="s">
        <v>57</v>
      </c>
      <c r="L39">
        <v>149421</v>
      </c>
      <c r="M39">
        <v>172124</v>
      </c>
      <c r="N39">
        <v>0</v>
      </c>
      <c r="O39">
        <v>0</v>
      </c>
      <c r="P39">
        <f t="shared" si="0"/>
        <v>321545</v>
      </c>
    </row>
    <row r="40" spans="1:16" x14ac:dyDescent="0.3">
      <c r="A40" t="s">
        <v>25</v>
      </c>
      <c r="B40" t="s">
        <v>58</v>
      </c>
      <c r="C40">
        <v>0</v>
      </c>
      <c r="D40">
        <v>0</v>
      </c>
      <c r="E40">
        <v>0</v>
      </c>
      <c r="F40">
        <v>0</v>
      </c>
      <c r="G40">
        <v>0</v>
      </c>
      <c r="H40">
        <f>SUM(July24_FNS418_Sites72[[#This Row],[26aA - Schools]:[26aE - Non-Profit Private]])</f>
        <v>0</v>
      </c>
      <c r="J40" t="s">
        <v>25</v>
      </c>
      <c r="K40" t="s">
        <v>58</v>
      </c>
      <c r="P40">
        <f t="shared" si="0"/>
        <v>0</v>
      </c>
    </row>
    <row r="41" spans="1:16" x14ac:dyDescent="0.3">
      <c r="A41" t="s">
        <v>23</v>
      </c>
      <c r="B41" t="s">
        <v>59</v>
      </c>
      <c r="C41">
        <v>0</v>
      </c>
      <c r="D41">
        <v>0</v>
      </c>
      <c r="E41">
        <v>0</v>
      </c>
      <c r="F41">
        <v>0</v>
      </c>
      <c r="G41">
        <v>1</v>
      </c>
      <c r="H41">
        <f>SUM(July24_FNS418_Sites72[[#This Row],[26aA - Schools]:[26aE - Non-Profit Private]])</f>
        <v>1</v>
      </c>
      <c r="J41" t="s">
        <v>23</v>
      </c>
      <c r="K41" t="s">
        <v>59</v>
      </c>
      <c r="L41">
        <v>0</v>
      </c>
      <c r="M41">
        <v>625</v>
      </c>
      <c r="N41">
        <v>0</v>
      </c>
      <c r="O41">
        <v>625</v>
      </c>
      <c r="P41">
        <f t="shared" si="0"/>
        <v>1250</v>
      </c>
    </row>
    <row r="42" spans="1:16" x14ac:dyDescent="0.3">
      <c r="A42" t="s">
        <v>15</v>
      </c>
      <c r="B42" t="s">
        <v>60</v>
      </c>
      <c r="C42">
        <v>29</v>
      </c>
      <c r="D42">
        <v>45</v>
      </c>
      <c r="E42">
        <v>0</v>
      </c>
      <c r="F42">
        <v>0</v>
      </c>
      <c r="G42">
        <v>137</v>
      </c>
      <c r="H42">
        <f>SUM(July24_FNS418_Sites72[[#This Row],[26aA - Schools]:[26aE - Non-Profit Private]])</f>
        <v>211</v>
      </c>
      <c r="J42" t="s">
        <v>15</v>
      </c>
      <c r="K42" t="s">
        <v>60</v>
      </c>
      <c r="L42">
        <v>101962</v>
      </c>
      <c r="M42">
        <v>133714</v>
      </c>
      <c r="N42">
        <v>16117</v>
      </c>
      <c r="O42">
        <v>37606</v>
      </c>
      <c r="P42">
        <f t="shared" si="0"/>
        <v>289399</v>
      </c>
    </row>
    <row r="43" spans="1:16" x14ac:dyDescent="0.3">
      <c r="A43" t="s">
        <v>21</v>
      </c>
      <c r="B43" t="s">
        <v>61</v>
      </c>
      <c r="C43">
        <v>16</v>
      </c>
      <c r="D43">
        <v>0</v>
      </c>
      <c r="E43">
        <v>0</v>
      </c>
      <c r="F43">
        <v>0</v>
      </c>
      <c r="G43">
        <v>0</v>
      </c>
      <c r="H43">
        <f>SUM(July24_FNS418_Sites72[[#This Row],[26aA - Schools]:[26aE - Non-Profit Private]])</f>
        <v>16</v>
      </c>
      <c r="J43" t="s">
        <v>21</v>
      </c>
      <c r="K43" t="s">
        <v>61</v>
      </c>
      <c r="L43">
        <v>217230</v>
      </c>
      <c r="M43">
        <v>3019</v>
      </c>
      <c r="N43">
        <v>189835</v>
      </c>
      <c r="O43">
        <v>0</v>
      </c>
      <c r="P43">
        <f t="shared" si="0"/>
        <v>410084</v>
      </c>
    </row>
    <row r="44" spans="1:16" x14ac:dyDescent="0.3">
      <c r="A44" t="s">
        <v>15</v>
      </c>
      <c r="B44" t="s">
        <v>62</v>
      </c>
      <c r="C44">
        <v>16</v>
      </c>
      <c r="D44">
        <v>45</v>
      </c>
      <c r="E44">
        <v>0</v>
      </c>
      <c r="F44">
        <v>0</v>
      </c>
      <c r="G44">
        <v>284</v>
      </c>
      <c r="H44">
        <f>SUM(July24_FNS418_Sites72[[#This Row],[26aA - Schools]:[26aE - Non-Profit Private]])</f>
        <v>345</v>
      </c>
      <c r="J44" t="s">
        <v>15</v>
      </c>
      <c r="K44" t="s">
        <v>62</v>
      </c>
      <c r="L44">
        <v>261161</v>
      </c>
      <c r="M44">
        <v>250741</v>
      </c>
      <c r="N44">
        <v>8228</v>
      </c>
      <c r="O44">
        <v>0</v>
      </c>
      <c r="P44">
        <f t="shared" si="0"/>
        <v>520130</v>
      </c>
    </row>
    <row r="45" spans="1:16" x14ac:dyDescent="0.3">
      <c r="A45" t="s">
        <v>17</v>
      </c>
      <c r="B45" t="s">
        <v>63</v>
      </c>
      <c r="C45">
        <v>7</v>
      </c>
      <c r="D45">
        <v>0</v>
      </c>
      <c r="E45">
        <v>0</v>
      </c>
      <c r="F45">
        <v>0</v>
      </c>
      <c r="G45">
        <v>38</v>
      </c>
      <c r="H45">
        <f>SUM(July24_FNS418_Sites72[[#This Row],[26aA - Schools]:[26aE - Non-Profit Private]])</f>
        <v>45</v>
      </c>
      <c r="J45" t="s">
        <v>17</v>
      </c>
      <c r="K45" t="s">
        <v>63</v>
      </c>
      <c r="L45">
        <v>70110</v>
      </c>
      <c r="M45">
        <v>73071</v>
      </c>
      <c r="N45">
        <v>0</v>
      </c>
      <c r="O45">
        <v>0</v>
      </c>
      <c r="P45">
        <f t="shared" si="0"/>
        <v>143181</v>
      </c>
    </row>
    <row r="46" spans="1:16" x14ac:dyDescent="0.3">
      <c r="A46" t="s">
        <v>17</v>
      </c>
      <c r="B46" t="s">
        <v>64</v>
      </c>
      <c r="C46">
        <v>0</v>
      </c>
      <c r="D46">
        <v>0</v>
      </c>
      <c r="E46">
        <v>0</v>
      </c>
      <c r="F46">
        <v>0</v>
      </c>
      <c r="G46">
        <v>20</v>
      </c>
      <c r="H46">
        <f>SUM(July24_FNS418_Sites72[[#This Row],[26aA - Schools]:[26aE - Non-Profit Private]])</f>
        <v>20</v>
      </c>
      <c r="J46" t="s">
        <v>17</v>
      </c>
      <c r="K46" t="s">
        <v>64</v>
      </c>
      <c r="L46">
        <v>29119</v>
      </c>
      <c r="M46">
        <v>29119</v>
      </c>
      <c r="N46">
        <v>0</v>
      </c>
      <c r="O46">
        <v>0</v>
      </c>
      <c r="P46">
        <f t="shared" si="0"/>
        <v>58238</v>
      </c>
    </row>
    <row r="47" spans="1:16" x14ac:dyDescent="0.3">
      <c r="A47" t="s">
        <v>25</v>
      </c>
      <c r="B47" t="s">
        <v>65</v>
      </c>
      <c r="C47">
        <v>185</v>
      </c>
      <c r="D47">
        <v>0</v>
      </c>
      <c r="E47">
        <v>0</v>
      </c>
      <c r="F47">
        <v>0</v>
      </c>
      <c r="G47">
        <v>43</v>
      </c>
      <c r="H47">
        <f>SUM(July24_FNS418_Sites72[[#This Row],[26aA - Schools]:[26aE - Non-Profit Private]])</f>
        <v>228</v>
      </c>
      <c r="J47" t="s">
        <v>25</v>
      </c>
      <c r="K47" t="s">
        <v>65</v>
      </c>
      <c r="L47">
        <v>372940</v>
      </c>
      <c r="M47">
        <v>353222</v>
      </c>
      <c r="N47">
        <v>47286</v>
      </c>
      <c r="O47">
        <v>1818</v>
      </c>
      <c r="P47">
        <f t="shared" si="0"/>
        <v>775266</v>
      </c>
    </row>
    <row r="48" spans="1:16" x14ac:dyDescent="0.3">
      <c r="A48" t="s">
        <v>23</v>
      </c>
      <c r="B48" t="s">
        <v>66</v>
      </c>
      <c r="C48">
        <v>67</v>
      </c>
      <c r="D48">
        <v>0</v>
      </c>
      <c r="E48">
        <v>0</v>
      </c>
      <c r="F48">
        <v>0</v>
      </c>
      <c r="G48">
        <v>5</v>
      </c>
      <c r="H48">
        <f>SUM(July24_FNS418_Sites72[[#This Row],[26aA - Schools]:[26aE - Non-Profit Private]])</f>
        <v>72</v>
      </c>
      <c r="J48" t="s">
        <v>23</v>
      </c>
      <c r="K48" t="s">
        <v>66</v>
      </c>
      <c r="L48">
        <v>190620</v>
      </c>
      <c r="M48">
        <v>196624</v>
      </c>
      <c r="N48">
        <v>0</v>
      </c>
      <c r="O48">
        <v>240</v>
      </c>
      <c r="P48">
        <f t="shared" si="0"/>
        <v>387484</v>
      </c>
    </row>
    <row r="49" spans="1:16" x14ac:dyDescent="0.3">
      <c r="A49" t="s">
        <v>13</v>
      </c>
      <c r="B49" t="s">
        <v>67</v>
      </c>
      <c r="C49">
        <v>64</v>
      </c>
      <c r="D49">
        <v>3</v>
      </c>
      <c r="E49">
        <v>0</v>
      </c>
      <c r="F49">
        <v>0</v>
      </c>
      <c r="G49">
        <v>74</v>
      </c>
      <c r="H49">
        <f>SUM(July24_FNS418_Sites72[[#This Row],[26aA - Schools]:[26aE - Non-Profit Private]])</f>
        <v>141</v>
      </c>
      <c r="J49" t="s">
        <v>13</v>
      </c>
      <c r="K49" t="s">
        <v>67</v>
      </c>
      <c r="L49">
        <v>56192</v>
      </c>
      <c r="M49">
        <v>117639</v>
      </c>
      <c r="N49">
        <v>6810</v>
      </c>
      <c r="O49">
        <v>3667</v>
      </c>
      <c r="P49">
        <f t="shared" si="0"/>
        <v>184308</v>
      </c>
    </row>
    <row r="50" spans="1:16" x14ac:dyDescent="0.3">
      <c r="A50" t="s">
        <v>30</v>
      </c>
      <c r="B50" t="s">
        <v>68</v>
      </c>
      <c r="C50">
        <v>28</v>
      </c>
      <c r="D50">
        <v>7</v>
      </c>
      <c r="E50">
        <v>0</v>
      </c>
      <c r="F50">
        <v>0</v>
      </c>
      <c r="G50">
        <v>6</v>
      </c>
      <c r="H50">
        <f>SUM(July24_FNS418_Sites72[[#This Row],[26aA - Schools]:[26aE - Non-Profit Private]])</f>
        <v>41</v>
      </c>
      <c r="J50" t="s">
        <v>30</v>
      </c>
      <c r="K50" t="s">
        <v>68</v>
      </c>
      <c r="L50">
        <v>72941</v>
      </c>
      <c r="M50">
        <v>85162</v>
      </c>
      <c r="N50">
        <v>644</v>
      </c>
      <c r="O50">
        <v>8514</v>
      </c>
      <c r="P50">
        <f t="shared" si="0"/>
        <v>167261</v>
      </c>
    </row>
    <row r="51" spans="1:16" x14ac:dyDescent="0.3">
      <c r="A51" t="s">
        <v>25</v>
      </c>
      <c r="B51" t="s">
        <v>69</v>
      </c>
      <c r="C51">
        <v>28</v>
      </c>
      <c r="D51">
        <v>0</v>
      </c>
      <c r="E51">
        <v>0</v>
      </c>
      <c r="F51">
        <v>0</v>
      </c>
      <c r="G51">
        <v>7</v>
      </c>
      <c r="H51">
        <f>SUM(July24_FNS418_Sites72[[#This Row],[26aA - Schools]:[26aE - Non-Profit Private]])</f>
        <v>35</v>
      </c>
      <c r="J51" t="s">
        <v>25</v>
      </c>
      <c r="K51" t="s">
        <v>69</v>
      </c>
      <c r="L51">
        <v>168518</v>
      </c>
      <c r="M51">
        <v>180781</v>
      </c>
      <c r="N51">
        <v>0</v>
      </c>
      <c r="O51">
        <v>0</v>
      </c>
      <c r="P51">
        <f t="shared" si="0"/>
        <v>349299</v>
      </c>
    </row>
    <row r="52" spans="1:16" x14ac:dyDescent="0.3">
      <c r="A52" t="s">
        <v>21</v>
      </c>
      <c r="B52" t="s">
        <v>70</v>
      </c>
      <c r="C52">
        <v>14</v>
      </c>
      <c r="D52">
        <v>0</v>
      </c>
      <c r="E52">
        <v>0</v>
      </c>
      <c r="F52">
        <v>0</v>
      </c>
      <c r="G52">
        <v>2</v>
      </c>
      <c r="H52">
        <f>SUM(July24_FNS418_Sites72[[#This Row],[26aA - Schools]:[26aE - Non-Profit Private]])</f>
        <v>16</v>
      </c>
      <c r="J52" t="s">
        <v>21</v>
      </c>
      <c r="K52" t="s">
        <v>70</v>
      </c>
      <c r="L52">
        <v>30795</v>
      </c>
      <c r="M52">
        <v>35049</v>
      </c>
      <c r="N52">
        <v>0</v>
      </c>
      <c r="O52">
        <v>444</v>
      </c>
      <c r="P52">
        <f t="shared" si="0"/>
        <v>66288</v>
      </c>
    </row>
    <row r="58" spans="1:16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94CFA-6CEB-4030-AAE9-C39ADAEE496A}">
  <dimension ref="A1:K58"/>
  <sheetViews>
    <sheetView topLeftCell="A28" workbookViewId="0">
      <selection activeCell="A58" sqref="A58"/>
    </sheetView>
  </sheetViews>
  <sheetFormatPr defaultRowHeight="14.4" x14ac:dyDescent="0.3"/>
  <cols>
    <col min="1" max="1" width="8.77734375" customWidth="1"/>
    <col min="3" max="3" width="15.21875" customWidth="1"/>
    <col min="4" max="4" width="19.5546875" customWidth="1"/>
    <col min="6" max="6" width="8.77734375" customWidth="1"/>
    <col min="8" max="8" width="15.21875" customWidth="1"/>
    <col min="9" max="10" width="14.44140625" customWidth="1"/>
    <col min="11" max="11" width="18.77734375" customWidth="1"/>
  </cols>
  <sheetData>
    <row r="1" spans="1:11" x14ac:dyDescent="0.3">
      <c r="A1" t="s">
        <v>0</v>
      </c>
      <c r="B1" t="s">
        <v>1</v>
      </c>
      <c r="C1" t="s">
        <v>71</v>
      </c>
      <c r="D1" t="s">
        <v>72</v>
      </c>
      <c r="F1" t="s">
        <v>0</v>
      </c>
      <c r="G1" t="s">
        <v>1</v>
      </c>
      <c r="H1" t="s">
        <v>73</v>
      </c>
      <c r="I1" t="s">
        <v>74</v>
      </c>
      <c r="J1" t="s">
        <v>75</v>
      </c>
      <c r="K1" t="s">
        <v>76</v>
      </c>
    </row>
    <row r="2" spans="1:11" x14ac:dyDescent="0.3">
      <c r="A2" t="s">
        <v>13</v>
      </c>
      <c r="B2" t="s">
        <v>14</v>
      </c>
      <c r="F2" t="s">
        <v>13</v>
      </c>
      <c r="G2" t="s">
        <v>14</v>
      </c>
    </row>
    <row r="3" spans="1:11" x14ac:dyDescent="0.3">
      <c r="A3" t="s">
        <v>15</v>
      </c>
      <c r="B3" t="s">
        <v>16</v>
      </c>
      <c r="C3">
        <v>1</v>
      </c>
      <c r="D3">
        <v>1</v>
      </c>
      <c r="F3" t="s">
        <v>15</v>
      </c>
      <c r="G3" t="s">
        <v>16</v>
      </c>
      <c r="H3">
        <v>22195</v>
      </c>
      <c r="I3">
        <v>22195</v>
      </c>
      <c r="J3">
        <v>0</v>
      </c>
      <c r="K3">
        <v>0</v>
      </c>
    </row>
    <row r="4" spans="1:11" x14ac:dyDescent="0.3">
      <c r="A4" t="s">
        <v>17</v>
      </c>
      <c r="B4" t="s">
        <v>18</v>
      </c>
      <c r="C4">
        <v>45</v>
      </c>
      <c r="D4">
        <v>106</v>
      </c>
      <c r="F4" t="s">
        <v>17</v>
      </c>
      <c r="G4" t="s">
        <v>18</v>
      </c>
      <c r="H4">
        <v>203669</v>
      </c>
      <c r="I4">
        <v>205617</v>
      </c>
      <c r="J4">
        <v>0</v>
      </c>
      <c r="K4">
        <v>0</v>
      </c>
    </row>
    <row r="5" spans="1:11" x14ac:dyDescent="0.3">
      <c r="A5" t="s">
        <v>17</v>
      </c>
      <c r="B5" t="s">
        <v>19</v>
      </c>
      <c r="C5">
        <v>20</v>
      </c>
      <c r="D5">
        <v>136</v>
      </c>
      <c r="F5" t="s">
        <v>17</v>
      </c>
      <c r="G5" t="s">
        <v>19</v>
      </c>
      <c r="H5">
        <v>125635</v>
      </c>
      <c r="I5">
        <v>129102</v>
      </c>
      <c r="K5">
        <v>400</v>
      </c>
    </row>
    <row r="6" spans="1:11" x14ac:dyDescent="0.3">
      <c r="A6" t="s">
        <v>13</v>
      </c>
      <c r="B6" t="s">
        <v>20</v>
      </c>
      <c r="C6">
        <v>35</v>
      </c>
      <c r="D6">
        <v>107</v>
      </c>
      <c r="F6" t="s">
        <v>13</v>
      </c>
      <c r="G6" t="s">
        <v>20</v>
      </c>
      <c r="H6">
        <v>282731</v>
      </c>
      <c r="I6">
        <v>295042</v>
      </c>
      <c r="J6">
        <v>0</v>
      </c>
      <c r="K6">
        <v>0</v>
      </c>
    </row>
    <row r="7" spans="1:11" x14ac:dyDescent="0.3">
      <c r="A7" t="s">
        <v>21</v>
      </c>
      <c r="B7" t="s">
        <v>22</v>
      </c>
      <c r="F7" t="s">
        <v>21</v>
      </c>
      <c r="G7" t="s">
        <v>22</v>
      </c>
    </row>
    <row r="8" spans="1:11" x14ac:dyDescent="0.3">
      <c r="A8" t="s">
        <v>23</v>
      </c>
      <c r="B8" t="s">
        <v>24</v>
      </c>
      <c r="C8">
        <v>1</v>
      </c>
      <c r="D8">
        <v>1</v>
      </c>
      <c r="F8" t="s">
        <v>23</v>
      </c>
      <c r="G8" t="s">
        <v>24</v>
      </c>
      <c r="H8">
        <v>9296</v>
      </c>
      <c r="I8">
        <v>9296</v>
      </c>
      <c r="J8">
        <v>0</v>
      </c>
      <c r="K8">
        <v>0</v>
      </c>
    </row>
    <row r="9" spans="1:11" x14ac:dyDescent="0.3">
      <c r="A9" t="s">
        <v>25</v>
      </c>
      <c r="B9" t="s">
        <v>26</v>
      </c>
      <c r="F9" t="s">
        <v>25</v>
      </c>
      <c r="G9" t="s">
        <v>26</v>
      </c>
    </row>
    <row r="10" spans="1:11" x14ac:dyDescent="0.3">
      <c r="A10" t="s">
        <v>15</v>
      </c>
      <c r="B10" t="s">
        <v>27</v>
      </c>
      <c r="F10" t="s">
        <v>15</v>
      </c>
      <c r="G10" t="s">
        <v>27</v>
      </c>
      <c r="H10">
        <v>0</v>
      </c>
      <c r="I10">
        <v>0</v>
      </c>
      <c r="J10">
        <v>0</v>
      </c>
      <c r="K10">
        <v>0</v>
      </c>
    </row>
    <row r="11" spans="1:11" x14ac:dyDescent="0.3">
      <c r="A11" t="s">
        <v>15</v>
      </c>
      <c r="B11" t="s">
        <v>28</v>
      </c>
      <c r="C11">
        <v>43</v>
      </c>
      <c r="D11">
        <v>306</v>
      </c>
      <c r="F11" t="s">
        <v>15</v>
      </c>
      <c r="G11" t="s">
        <v>28</v>
      </c>
      <c r="H11">
        <v>648335</v>
      </c>
      <c r="I11">
        <v>656044</v>
      </c>
      <c r="K11">
        <v>7376</v>
      </c>
    </row>
    <row r="12" spans="1:11" x14ac:dyDescent="0.3">
      <c r="A12" t="s">
        <v>13</v>
      </c>
      <c r="B12" t="s">
        <v>29</v>
      </c>
      <c r="F12" t="s">
        <v>13</v>
      </c>
      <c r="G12" t="s">
        <v>29</v>
      </c>
    </row>
    <row r="13" spans="1:11" x14ac:dyDescent="0.3">
      <c r="A13" t="s">
        <v>30</v>
      </c>
      <c r="B13" t="s">
        <v>31</v>
      </c>
      <c r="C13">
        <v>1</v>
      </c>
      <c r="D13">
        <v>1</v>
      </c>
      <c r="F13" t="s">
        <v>30</v>
      </c>
      <c r="G13" t="s">
        <v>31</v>
      </c>
      <c r="H13">
        <v>1220</v>
      </c>
      <c r="I13">
        <v>1220</v>
      </c>
      <c r="J13">
        <v>0</v>
      </c>
      <c r="K13">
        <v>0</v>
      </c>
    </row>
    <row r="14" spans="1:11" x14ac:dyDescent="0.3">
      <c r="A14" t="s">
        <v>13</v>
      </c>
      <c r="B14" t="s">
        <v>32</v>
      </c>
      <c r="F14" t="s">
        <v>13</v>
      </c>
      <c r="G14" t="s">
        <v>32</v>
      </c>
    </row>
    <row r="15" spans="1:11" x14ac:dyDescent="0.3">
      <c r="A15" t="s">
        <v>30</v>
      </c>
      <c r="B15" t="s">
        <v>33</v>
      </c>
      <c r="C15">
        <v>1</v>
      </c>
      <c r="D15">
        <v>1</v>
      </c>
      <c r="F15" t="s">
        <v>30</v>
      </c>
      <c r="G15" t="s">
        <v>33</v>
      </c>
      <c r="H15">
        <v>0</v>
      </c>
      <c r="I15">
        <v>720</v>
      </c>
      <c r="J15">
        <v>0</v>
      </c>
      <c r="K15">
        <v>0</v>
      </c>
    </row>
    <row r="16" spans="1:11" x14ac:dyDescent="0.3">
      <c r="A16" t="s">
        <v>30</v>
      </c>
      <c r="B16" t="s">
        <v>34</v>
      </c>
      <c r="F16" t="s">
        <v>30</v>
      </c>
      <c r="G16" t="s">
        <v>34</v>
      </c>
    </row>
    <row r="17" spans="1:11" x14ac:dyDescent="0.3">
      <c r="A17" t="s">
        <v>21</v>
      </c>
      <c r="B17" t="s">
        <v>35</v>
      </c>
      <c r="C17">
        <v>4</v>
      </c>
      <c r="D17">
        <v>6</v>
      </c>
      <c r="F17" t="s">
        <v>21</v>
      </c>
      <c r="G17" t="s">
        <v>35</v>
      </c>
      <c r="H17">
        <v>88</v>
      </c>
      <c r="I17">
        <v>8426</v>
      </c>
      <c r="J17">
        <v>0</v>
      </c>
      <c r="K17">
        <v>0</v>
      </c>
    </row>
    <row r="18" spans="1:11" x14ac:dyDescent="0.3">
      <c r="A18" t="s">
        <v>15</v>
      </c>
      <c r="B18" t="s">
        <v>36</v>
      </c>
      <c r="F18" t="s">
        <v>15</v>
      </c>
      <c r="G18" t="s">
        <v>36</v>
      </c>
    </row>
    <row r="19" spans="1:11" x14ac:dyDescent="0.3">
      <c r="A19" t="s">
        <v>17</v>
      </c>
      <c r="B19" t="s">
        <v>37</v>
      </c>
      <c r="F19" t="s">
        <v>17</v>
      </c>
      <c r="G19" t="s">
        <v>37</v>
      </c>
    </row>
    <row r="20" spans="1:11" x14ac:dyDescent="0.3">
      <c r="A20" t="s">
        <v>23</v>
      </c>
      <c r="B20" t="s">
        <v>38</v>
      </c>
      <c r="F20" t="s">
        <v>23</v>
      </c>
      <c r="G20" t="s">
        <v>38</v>
      </c>
    </row>
    <row r="21" spans="1:11" x14ac:dyDescent="0.3">
      <c r="A21" t="s">
        <v>25</v>
      </c>
      <c r="B21" t="s">
        <v>39</v>
      </c>
      <c r="F21" t="s">
        <v>25</v>
      </c>
      <c r="G21" t="s">
        <v>39</v>
      </c>
    </row>
    <row r="22" spans="1:11" x14ac:dyDescent="0.3">
      <c r="A22" t="s">
        <v>23</v>
      </c>
      <c r="B22" t="s">
        <v>40</v>
      </c>
      <c r="C22">
        <v>1</v>
      </c>
      <c r="D22">
        <v>1</v>
      </c>
      <c r="F22" t="s">
        <v>23</v>
      </c>
      <c r="G22" t="s">
        <v>40</v>
      </c>
      <c r="H22">
        <v>407</v>
      </c>
      <c r="I22">
        <v>407</v>
      </c>
      <c r="J22">
        <v>0</v>
      </c>
      <c r="K22">
        <v>0</v>
      </c>
    </row>
    <row r="23" spans="1:11" x14ac:dyDescent="0.3">
      <c r="A23" t="s">
        <v>30</v>
      </c>
      <c r="B23" t="s">
        <v>41</v>
      </c>
      <c r="F23" t="s">
        <v>30</v>
      </c>
      <c r="G23" t="s">
        <v>41</v>
      </c>
    </row>
    <row r="24" spans="1:11" x14ac:dyDescent="0.3">
      <c r="A24" t="s">
        <v>30</v>
      </c>
      <c r="B24" t="s">
        <v>42</v>
      </c>
      <c r="F24" t="s">
        <v>30</v>
      </c>
      <c r="G24" t="s">
        <v>42</v>
      </c>
    </row>
    <row r="25" spans="1:11" x14ac:dyDescent="0.3">
      <c r="A25" t="s">
        <v>21</v>
      </c>
      <c r="B25" t="s">
        <v>43</v>
      </c>
      <c r="C25">
        <v>2</v>
      </c>
      <c r="D25">
        <v>4</v>
      </c>
      <c r="F25" t="s">
        <v>21</v>
      </c>
      <c r="G25" t="s">
        <v>43</v>
      </c>
      <c r="H25">
        <v>4838</v>
      </c>
      <c r="I25">
        <v>4838</v>
      </c>
      <c r="J25">
        <v>0</v>
      </c>
      <c r="K25">
        <v>0</v>
      </c>
    </row>
    <row r="26" spans="1:11" x14ac:dyDescent="0.3">
      <c r="A26" t="s">
        <v>15</v>
      </c>
      <c r="B26" t="s">
        <v>44</v>
      </c>
      <c r="F26" t="s">
        <v>15</v>
      </c>
      <c r="G26" t="s">
        <v>44</v>
      </c>
    </row>
    <row r="27" spans="1:11" x14ac:dyDescent="0.3">
      <c r="A27" t="s">
        <v>21</v>
      </c>
      <c r="B27" t="s">
        <v>45</v>
      </c>
      <c r="F27" t="s">
        <v>21</v>
      </c>
      <c r="G27" t="s">
        <v>45</v>
      </c>
    </row>
    <row r="28" spans="1:11" x14ac:dyDescent="0.3">
      <c r="A28" t="s">
        <v>15</v>
      </c>
      <c r="B28" t="s">
        <v>46</v>
      </c>
      <c r="C28">
        <v>4</v>
      </c>
      <c r="D28">
        <v>28</v>
      </c>
      <c r="F28" t="s">
        <v>15</v>
      </c>
      <c r="G28" t="s">
        <v>46</v>
      </c>
      <c r="H28">
        <v>61198</v>
      </c>
      <c r="I28">
        <v>80054</v>
      </c>
      <c r="J28">
        <v>0</v>
      </c>
      <c r="K28">
        <v>0</v>
      </c>
    </row>
    <row r="29" spans="1:11" x14ac:dyDescent="0.3">
      <c r="A29" t="s">
        <v>21</v>
      </c>
      <c r="B29" t="s">
        <v>47</v>
      </c>
      <c r="F29" t="s">
        <v>21</v>
      </c>
      <c r="G29" t="s">
        <v>47</v>
      </c>
    </row>
    <row r="30" spans="1:11" x14ac:dyDescent="0.3">
      <c r="A30" t="s">
        <v>21</v>
      </c>
      <c r="B30" t="s">
        <v>48</v>
      </c>
      <c r="F30" t="s">
        <v>21</v>
      </c>
      <c r="G30" t="s">
        <v>48</v>
      </c>
    </row>
    <row r="31" spans="1:11" x14ac:dyDescent="0.3">
      <c r="A31" t="s">
        <v>23</v>
      </c>
      <c r="B31" t="s">
        <v>49</v>
      </c>
      <c r="C31">
        <v>4</v>
      </c>
      <c r="D31">
        <v>4</v>
      </c>
      <c r="F31" t="s">
        <v>23</v>
      </c>
      <c r="G31" t="s">
        <v>49</v>
      </c>
      <c r="H31">
        <v>2855</v>
      </c>
      <c r="I31">
        <v>2875</v>
      </c>
      <c r="J31">
        <v>0</v>
      </c>
      <c r="K31">
        <v>0</v>
      </c>
    </row>
    <row r="32" spans="1:11" x14ac:dyDescent="0.3">
      <c r="A32" t="s">
        <v>25</v>
      </c>
      <c r="B32" t="s">
        <v>50</v>
      </c>
      <c r="F32" t="s">
        <v>25</v>
      </c>
      <c r="G32" t="s">
        <v>50</v>
      </c>
    </row>
    <row r="33" spans="1:11" x14ac:dyDescent="0.3">
      <c r="A33" t="s">
        <v>17</v>
      </c>
      <c r="B33" t="s">
        <v>51</v>
      </c>
      <c r="F33" t="s">
        <v>17</v>
      </c>
      <c r="G33" t="s">
        <v>51</v>
      </c>
    </row>
    <row r="34" spans="1:11" x14ac:dyDescent="0.3">
      <c r="A34" t="s">
        <v>13</v>
      </c>
      <c r="B34" t="s">
        <v>52</v>
      </c>
      <c r="F34" t="s">
        <v>13</v>
      </c>
      <c r="G34" t="s">
        <v>52</v>
      </c>
    </row>
    <row r="35" spans="1:11" x14ac:dyDescent="0.3">
      <c r="A35" t="s">
        <v>23</v>
      </c>
      <c r="B35" t="s">
        <v>53</v>
      </c>
      <c r="F35" t="s">
        <v>23</v>
      </c>
      <c r="G35" t="s">
        <v>53</v>
      </c>
    </row>
    <row r="36" spans="1:11" x14ac:dyDescent="0.3">
      <c r="A36" t="s">
        <v>30</v>
      </c>
      <c r="B36" t="s">
        <v>54</v>
      </c>
      <c r="C36">
        <v>11</v>
      </c>
      <c r="D36">
        <v>50</v>
      </c>
      <c r="F36" t="s">
        <v>30</v>
      </c>
      <c r="G36" t="s">
        <v>54</v>
      </c>
      <c r="H36">
        <v>86872</v>
      </c>
      <c r="I36">
        <v>92752</v>
      </c>
      <c r="J36">
        <v>0</v>
      </c>
      <c r="K36">
        <v>0</v>
      </c>
    </row>
    <row r="37" spans="1:11" x14ac:dyDescent="0.3">
      <c r="A37" t="s">
        <v>17</v>
      </c>
      <c r="B37" t="s">
        <v>55</v>
      </c>
      <c r="F37" t="s">
        <v>17</v>
      </c>
      <c r="G37" t="s">
        <v>55</v>
      </c>
    </row>
    <row r="38" spans="1:11" x14ac:dyDescent="0.3">
      <c r="A38" t="s">
        <v>13</v>
      </c>
      <c r="B38" t="s">
        <v>56</v>
      </c>
      <c r="F38" t="s">
        <v>13</v>
      </c>
      <c r="G38" t="s">
        <v>56</v>
      </c>
    </row>
    <row r="39" spans="1:11" x14ac:dyDescent="0.3">
      <c r="A39" t="s">
        <v>25</v>
      </c>
      <c r="B39" t="s">
        <v>57</v>
      </c>
      <c r="C39">
        <v>17</v>
      </c>
      <c r="D39">
        <v>17</v>
      </c>
      <c r="F39" t="s">
        <v>25</v>
      </c>
      <c r="G39" t="s">
        <v>57</v>
      </c>
      <c r="H39">
        <v>67055</v>
      </c>
      <c r="I39">
        <v>66785</v>
      </c>
      <c r="J39">
        <v>0</v>
      </c>
      <c r="K39">
        <v>0</v>
      </c>
    </row>
    <row r="40" spans="1:11" x14ac:dyDescent="0.3">
      <c r="A40" t="s">
        <v>25</v>
      </c>
      <c r="B40" t="s">
        <v>58</v>
      </c>
      <c r="F40" t="s">
        <v>25</v>
      </c>
      <c r="G40" t="s">
        <v>58</v>
      </c>
    </row>
    <row r="41" spans="1:11" x14ac:dyDescent="0.3">
      <c r="A41" t="s">
        <v>23</v>
      </c>
      <c r="B41" t="s">
        <v>59</v>
      </c>
      <c r="F41" t="s">
        <v>23</v>
      </c>
      <c r="G41" t="s">
        <v>59</v>
      </c>
    </row>
    <row r="42" spans="1:11" x14ac:dyDescent="0.3">
      <c r="A42" t="s">
        <v>15</v>
      </c>
      <c r="B42" t="s">
        <v>60</v>
      </c>
      <c r="C42">
        <v>43</v>
      </c>
      <c r="D42">
        <v>26</v>
      </c>
      <c r="F42" t="s">
        <v>15</v>
      </c>
      <c r="G42" t="s">
        <v>60</v>
      </c>
      <c r="H42">
        <v>82818</v>
      </c>
      <c r="I42">
        <v>82446</v>
      </c>
      <c r="J42">
        <v>0</v>
      </c>
      <c r="K42">
        <v>0</v>
      </c>
    </row>
    <row r="43" spans="1:11" x14ac:dyDescent="0.3">
      <c r="A43" t="s">
        <v>21</v>
      </c>
      <c r="B43" t="s">
        <v>61</v>
      </c>
      <c r="F43" t="s">
        <v>21</v>
      </c>
      <c r="G43" t="s">
        <v>61</v>
      </c>
    </row>
    <row r="44" spans="1:11" x14ac:dyDescent="0.3">
      <c r="A44" t="s">
        <v>15</v>
      </c>
      <c r="B44" t="s">
        <v>62</v>
      </c>
      <c r="C44">
        <v>35</v>
      </c>
      <c r="D44">
        <v>159</v>
      </c>
      <c r="F44" t="s">
        <v>15</v>
      </c>
      <c r="G44" t="s">
        <v>62</v>
      </c>
      <c r="H44">
        <v>301005</v>
      </c>
      <c r="I44">
        <v>303931</v>
      </c>
      <c r="J44">
        <v>270</v>
      </c>
      <c r="K44">
        <v>0</v>
      </c>
    </row>
    <row r="45" spans="1:11" x14ac:dyDescent="0.3">
      <c r="A45" t="s">
        <v>17</v>
      </c>
      <c r="B45" t="s">
        <v>63</v>
      </c>
      <c r="C45">
        <v>20</v>
      </c>
      <c r="D45">
        <v>30</v>
      </c>
      <c r="F45" t="s">
        <v>17</v>
      </c>
      <c r="G45" t="s">
        <v>63</v>
      </c>
      <c r="H45">
        <v>69652</v>
      </c>
      <c r="I45">
        <v>75582</v>
      </c>
      <c r="J45">
        <v>0</v>
      </c>
      <c r="K45">
        <v>0</v>
      </c>
    </row>
    <row r="46" spans="1:11" x14ac:dyDescent="0.3">
      <c r="A46" t="s">
        <v>17</v>
      </c>
      <c r="B46" t="s">
        <v>64</v>
      </c>
      <c r="C46">
        <v>8</v>
      </c>
      <c r="D46">
        <v>41</v>
      </c>
      <c r="F46" t="s">
        <v>17</v>
      </c>
      <c r="G46" t="s">
        <v>64</v>
      </c>
      <c r="H46">
        <v>52744</v>
      </c>
      <c r="I46">
        <v>63641</v>
      </c>
      <c r="J46">
        <v>0</v>
      </c>
      <c r="K46">
        <v>0</v>
      </c>
    </row>
    <row r="47" spans="1:11" x14ac:dyDescent="0.3">
      <c r="A47" t="s">
        <v>25</v>
      </c>
      <c r="B47" t="s">
        <v>65</v>
      </c>
      <c r="C47">
        <v>2</v>
      </c>
      <c r="D47">
        <v>4</v>
      </c>
      <c r="F47" t="s">
        <v>25</v>
      </c>
      <c r="G47" t="s">
        <v>65</v>
      </c>
      <c r="H47">
        <v>6259</v>
      </c>
      <c r="I47">
        <v>6184</v>
      </c>
      <c r="J47">
        <v>0</v>
      </c>
      <c r="K47">
        <v>0</v>
      </c>
    </row>
    <row r="48" spans="1:11" x14ac:dyDescent="0.3">
      <c r="A48" t="s">
        <v>23</v>
      </c>
      <c r="B48" t="s">
        <v>66</v>
      </c>
      <c r="F48" t="s">
        <v>23</v>
      </c>
      <c r="G48" t="s">
        <v>66</v>
      </c>
    </row>
    <row r="49" spans="1:11" x14ac:dyDescent="0.3">
      <c r="A49" t="s">
        <v>13</v>
      </c>
      <c r="B49" t="s">
        <v>67</v>
      </c>
      <c r="F49" t="s">
        <v>13</v>
      </c>
      <c r="G49" t="s">
        <v>67</v>
      </c>
      <c r="H49">
        <v>6117</v>
      </c>
      <c r="I49">
        <v>9212</v>
      </c>
      <c r="J49">
        <v>0</v>
      </c>
      <c r="K49">
        <v>0</v>
      </c>
    </row>
    <row r="50" spans="1:11" x14ac:dyDescent="0.3">
      <c r="A50" t="s">
        <v>30</v>
      </c>
      <c r="B50" t="s">
        <v>68</v>
      </c>
      <c r="F50" t="s">
        <v>30</v>
      </c>
      <c r="G50" t="s">
        <v>68</v>
      </c>
    </row>
    <row r="51" spans="1:11" x14ac:dyDescent="0.3">
      <c r="A51" t="s">
        <v>25</v>
      </c>
      <c r="B51" t="s">
        <v>69</v>
      </c>
      <c r="F51" t="s">
        <v>25</v>
      </c>
      <c r="G51" t="s">
        <v>69</v>
      </c>
    </row>
    <row r="52" spans="1:11" x14ac:dyDescent="0.3">
      <c r="A52" t="s">
        <v>21</v>
      </c>
      <c r="B52" t="s">
        <v>70</v>
      </c>
      <c r="F52" t="s">
        <v>21</v>
      </c>
      <c r="G52" t="s">
        <v>70</v>
      </c>
    </row>
    <row r="58" spans="1:11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FC28D-7CCA-4438-945E-7051397AAB7D}">
  <dimension ref="A1:P58"/>
  <sheetViews>
    <sheetView topLeftCell="A31" workbookViewId="0">
      <selection activeCell="A58" sqref="A58"/>
    </sheetView>
  </sheetViews>
  <sheetFormatPr defaultRowHeight="14.4" x14ac:dyDescent="0.3"/>
  <cols>
    <col min="1" max="1" width="8.77734375" customWidth="1"/>
    <col min="3" max="3" width="15.21875" customWidth="1"/>
    <col min="4" max="4" width="19.5546875" customWidth="1"/>
    <col min="5" max="5" width="24.77734375" customWidth="1"/>
    <col min="6" max="6" width="35.21875" customWidth="1"/>
    <col min="7" max="7" width="23.77734375" customWidth="1"/>
    <col min="8" max="8" width="12.44140625" customWidth="1"/>
    <col min="10" max="10" width="8.77734375" customWidth="1"/>
    <col min="12" max="12" width="15.21875" customWidth="1"/>
    <col min="13" max="14" width="14.44140625" customWidth="1"/>
    <col min="15" max="15" width="18.77734375" customWidth="1"/>
    <col min="16" max="16" width="11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0</v>
      </c>
      <c r="K1" t="s">
        <v>1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3">
      <c r="A2" t="s">
        <v>13</v>
      </c>
      <c r="B2" t="s">
        <v>14</v>
      </c>
      <c r="C2">
        <v>1</v>
      </c>
      <c r="D2">
        <v>0</v>
      </c>
      <c r="E2">
        <v>0</v>
      </c>
      <c r="F2">
        <v>0</v>
      </c>
      <c r="G2">
        <v>38</v>
      </c>
      <c r="H2">
        <f>SUM(Aug24_FNS418_Sites[[#This Row],[26aA - Schools]:[26aE - Non-Profit Private]])</f>
        <v>39</v>
      </c>
      <c r="J2" t="s">
        <v>13</v>
      </c>
      <c r="K2" t="s">
        <v>14</v>
      </c>
      <c r="L2">
        <v>59002</v>
      </c>
      <c r="M2">
        <v>62557</v>
      </c>
      <c r="N2">
        <v>2486</v>
      </c>
      <c r="O2">
        <v>0</v>
      </c>
      <c r="P2">
        <f t="shared" ref="P2:P52" si="0">SUM(L2:O2)</f>
        <v>124045</v>
      </c>
    </row>
    <row r="3" spans="1:16" x14ac:dyDescent="0.3">
      <c r="A3" t="s">
        <v>15</v>
      </c>
      <c r="B3" t="s">
        <v>16</v>
      </c>
      <c r="C3">
        <v>0</v>
      </c>
      <c r="D3">
        <v>0</v>
      </c>
      <c r="E3">
        <v>0</v>
      </c>
      <c r="F3">
        <v>0</v>
      </c>
      <c r="G3">
        <v>0</v>
      </c>
      <c r="H3">
        <f>SUM(Aug24_FNS418_Sites[[#This Row],[26aA - Schools]:[26aE - Non-Profit Private]])</f>
        <v>0</v>
      </c>
      <c r="J3" t="s">
        <v>15</v>
      </c>
      <c r="K3" t="s">
        <v>16</v>
      </c>
      <c r="P3">
        <f t="shared" si="0"/>
        <v>0</v>
      </c>
    </row>
    <row r="4" spans="1:16" x14ac:dyDescent="0.3">
      <c r="A4" t="s">
        <v>17</v>
      </c>
      <c r="B4" t="s">
        <v>18</v>
      </c>
      <c r="C4">
        <v>0</v>
      </c>
      <c r="D4">
        <v>0</v>
      </c>
      <c r="E4">
        <v>0</v>
      </c>
      <c r="F4">
        <v>0</v>
      </c>
      <c r="G4">
        <v>33</v>
      </c>
      <c r="H4">
        <f>SUM(Aug24_FNS418_Sites[[#This Row],[26aA - Schools]:[26aE - Non-Profit Private]])</f>
        <v>33</v>
      </c>
      <c r="J4" t="s">
        <v>17</v>
      </c>
      <c r="K4" t="s">
        <v>18</v>
      </c>
      <c r="L4">
        <v>39606</v>
      </c>
      <c r="M4">
        <v>32389</v>
      </c>
      <c r="N4">
        <v>14535</v>
      </c>
      <c r="O4">
        <v>1682</v>
      </c>
      <c r="P4">
        <f t="shared" si="0"/>
        <v>88212</v>
      </c>
    </row>
    <row r="5" spans="1:16" x14ac:dyDescent="0.3">
      <c r="A5" t="s">
        <v>17</v>
      </c>
      <c r="B5" t="s">
        <v>19</v>
      </c>
      <c r="C5">
        <v>0</v>
      </c>
      <c r="D5">
        <v>0</v>
      </c>
      <c r="E5">
        <v>0</v>
      </c>
      <c r="F5">
        <v>0</v>
      </c>
      <c r="G5">
        <v>1</v>
      </c>
      <c r="H5">
        <f>SUM(Aug24_FNS418_Sites[[#This Row],[26aA - Schools]:[26aE - Non-Profit Private]])</f>
        <v>1</v>
      </c>
      <c r="J5" t="s">
        <v>17</v>
      </c>
      <c r="K5" t="s">
        <v>19</v>
      </c>
      <c r="L5">
        <v>29</v>
      </c>
      <c r="P5">
        <f t="shared" si="0"/>
        <v>29</v>
      </c>
    </row>
    <row r="6" spans="1:16" x14ac:dyDescent="0.3">
      <c r="A6" t="s">
        <v>13</v>
      </c>
      <c r="B6" t="s">
        <v>20</v>
      </c>
      <c r="C6">
        <v>0</v>
      </c>
      <c r="D6">
        <v>0</v>
      </c>
      <c r="E6">
        <v>0</v>
      </c>
      <c r="F6">
        <v>0</v>
      </c>
      <c r="G6">
        <v>12</v>
      </c>
      <c r="H6">
        <f>SUM(Aug24_FNS418_Sites[[#This Row],[26aA - Schools]:[26aE - Non-Profit Private]])</f>
        <v>12</v>
      </c>
      <c r="J6" t="s">
        <v>13</v>
      </c>
      <c r="K6" t="s">
        <v>20</v>
      </c>
      <c r="L6">
        <v>5006</v>
      </c>
      <c r="M6">
        <v>6251</v>
      </c>
      <c r="N6">
        <v>0</v>
      </c>
      <c r="O6">
        <v>417</v>
      </c>
      <c r="P6">
        <f t="shared" si="0"/>
        <v>11674</v>
      </c>
    </row>
    <row r="7" spans="1:16" x14ac:dyDescent="0.3">
      <c r="A7" t="s">
        <v>21</v>
      </c>
      <c r="B7" t="s">
        <v>22</v>
      </c>
      <c r="C7">
        <v>18</v>
      </c>
      <c r="D7">
        <v>1</v>
      </c>
      <c r="E7">
        <v>0</v>
      </c>
      <c r="F7">
        <v>0</v>
      </c>
      <c r="G7">
        <v>8</v>
      </c>
      <c r="H7">
        <f>SUM(Aug24_FNS418_Sites[[#This Row],[26aA - Schools]:[26aE - Non-Profit Private]])</f>
        <v>27</v>
      </c>
      <c r="J7" t="s">
        <v>21</v>
      </c>
      <c r="K7" t="s">
        <v>22</v>
      </c>
      <c r="L7">
        <v>16688</v>
      </c>
      <c r="M7">
        <v>17947</v>
      </c>
      <c r="N7">
        <v>0</v>
      </c>
      <c r="O7">
        <v>108</v>
      </c>
      <c r="P7">
        <f t="shared" si="0"/>
        <v>34743</v>
      </c>
    </row>
    <row r="8" spans="1:16" x14ac:dyDescent="0.3">
      <c r="A8" t="s">
        <v>23</v>
      </c>
      <c r="B8" t="s">
        <v>24</v>
      </c>
      <c r="C8">
        <v>4</v>
      </c>
      <c r="D8">
        <v>0</v>
      </c>
      <c r="E8">
        <v>0</v>
      </c>
      <c r="F8">
        <v>0</v>
      </c>
      <c r="G8">
        <v>0</v>
      </c>
      <c r="H8">
        <f>SUM(Aug24_FNS418_Sites[[#This Row],[26aA - Schools]:[26aE - Non-Profit Private]])</f>
        <v>4</v>
      </c>
      <c r="J8" t="s">
        <v>23</v>
      </c>
      <c r="K8" t="s">
        <v>24</v>
      </c>
      <c r="L8">
        <v>6200</v>
      </c>
      <c r="M8">
        <v>6200</v>
      </c>
      <c r="N8">
        <v>0</v>
      </c>
      <c r="O8">
        <v>0</v>
      </c>
      <c r="P8">
        <f t="shared" si="0"/>
        <v>12400</v>
      </c>
    </row>
    <row r="9" spans="1:16" x14ac:dyDescent="0.3">
      <c r="A9" t="s">
        <v>25</v>
      </c>
      <c r="B9" t="s">
        <v>26</v>
      </c>
      <c r="C9">
        <v>27</v>
      </c>
      <c r="D9">
        <v>0</v>
      </c>
      <c r="E9">
        <v>0</v>
      </c>
      <c r="F9">
        <v>0</v>
      </c>
      <c r="G9">
        <v>20</v>
      </c>
      <c r="H9">
        <f>SUM(Aug24_FNS418_Sites[[#This Row],[26aA - Schools]:[26aE - Non-Profit Private]])</f>
        <v>47</v>
      </c>
      <c r="J9" t="s">
        <v>25</v>
      </c>
      <c r="K9" t="s">
        <v>26</v>
      </c>
      <c r="L9">
        <v>7954</v>
      </c>
      <c r="M9">
        <v>8502</v>
      </c>
      <c r="N9">
        <v>1708</v>
      </c>
      <c r="O9">
        <v>0</v>
      </c>
      <c r="P9">
        <f t="shared" si="0"/>
        <v>18164</v>
      </c>
    </row>
    <row r="10" spans="1:16" x14ac:dyDescent="0.3">
      <c r="A10" t="s">
        <v>15</v>
      </c>
      <c r="B10" t="s">
        <v>27</v>
      </c>
      <c r="C10">
        <v>0</v>
      </c>
      <c r="D10">
        <v>0</v>
      </c>
      <c r="E10">
        <v>0</v>
      </c>
      <c r="F10">
        <v>0</v>
      </c>
      <c r="G10">
        <v>3</v>
      </c>
      <c r="H10">
        <f>SUM(Aug24_FNS418_Sites[[#This Row],[26aA - Schools]:[26aE - Non-Profit Private]])</f>
        <v>3</v>
      </c>
      <c r="J10" t="s">
        <v>15</v>
      </c>
      <c r="K10" t="s">
        <v>27</v>
      </c>
      <c r="L10">
        <v>622</v>
      </c>
      <c r="M10">
        <v>817</v>
      </c>
      <c r="N10">
        <v>0</v>
      </c>
      <c r="O10">
        <v>0</v>
      </c>
      <c r="P10">
        <f t="shared" si="0"/>
        <v>1439</v>
      </c>
    </row>
    <row r="11" spans="1:16" x14ac:dyDescent="0.3">
      <c r="A11" t="s">
        <v>15</v>
      </c>
      <c r="B11" t="s">
        <v>28</v>
      </c>
      <c r="C11">
        <v>0</v>
      </c>
      <c r="D11">
        <v>0</v>
      </c>
      <c r="E11">
        <v>0</v>
      </c>
      <c r="F11">
        <v>0</v>
      </c>
      <c r="G11">
        <v>22</v>
      </c>
      <c r="H11">
        <f>SUM(Aug24_FNS418_Sites[[#This Row],[26aA - Schools]:[26aE - Non-Profit Private]])</f>
        <v>22</v>
      </c>
      <c r="J11" t="s">
        <v>15</v>
      </c>
      <c r="K11" t="s">
        <v>28</v>
      </c>
      <c r="L11">
        <v>4756</v>
      </c>
      <c r="M11">
        <v>5159</v>
      </c>
      <c r="N11">
        <v>0</v>
      </c>
      <c r="O11">
        <v>400</v>
      </c>
      <c r="P11">
        <f t="shared" si="0"/>
        <v>10315</v>
      </c>
    </row>
    <row r="12" spans="1:16" x14ac:dyDescent="0.3">
      <c r="A12" t="s">
        <v>13</v>
      </c>
      <c r="B12" t="s">
        <v>29</v>
      </c>
      <c r="C12">
        <v>0</v>
      </c>
      <c r="D12">
        <v>0</v>
      </c>
      <c r="E12">
        <v>0</v>
      </c>
      <c r="F12">
        <v>0</v>
      </c>
      <c r="G12">
        <v>22</v>
      </c>
      <c r="H12">
        <f>SUM(Aug24_FNS418_Sites[[#This Row],[26aA - Schools]:[26aE - Non-Profit Private]])</f>
        <v>22</v>
      </c>
      <c r="J12" t="s">
        <v>13</v>
      </c>
      <c r="K12" t="s">
        <v>29</v>
      </c>
      <c r="L12">
        <v>11130</v>
      </c>
      <c r="M12">
        <v>11630</v>
      </c>
      <c r="N12">
        <v>0</v>
      </c>
      <c r="O12">
        <v>0</v>
      </c>
      <c r="P12">
        <f t="shared" si="0"/>
        <v>22760</v>
      </c>
    </row>
    <row r="13" spans="1:16" x14ac:dyDescent="0.3">
      <c r="A13" t="s">
        <v>30</v>
      </c>
      <c r="B13" t="s">
        <v>31</v>
      </c>
      <c r="C13">
        <v>80</v>
      </c>
      <c r="D13">
        <v>0</v>
      </c>
      <c r="E13">
        <v>0</v>
      </c>
      <c r="F13">
        <v>0</v>
      </c>
      <c r="G13">
        <v>12</v>
      </c>
      <c r="H13">
        <f>SUM(Aug24_FNS418_Sites[[#This Row],[26aA - Schools]:[26aE - Non-Profit Private]])</f>
        <v>92</v>
      </c>
      <c r="J13" t="s">
        <v>30</v>
      </c>
      <c r="K13" t="s">
        <v>31</v>
      </c>
      <c r="L13">
        <v>139610</v>
      </c>
      <c r="M13">
        <v>136114</v>
      </c>
      <c r="N13">
        <v>0</v>
      </c>
      <c r="O13">
        <v>0</v>
      </c>
      <c r="P13">
        <f t="shared" si="0"/>
        <v>275724</v>
      </c>
    </row>
    <row r="14" spans="1:16" x14ac:dyDescent="0.3">
      <c r="A14" t="s">
        <v>13</v>
      </c>
      <c r="B14" t="s">
        <v>32</v>
      </c>
      <c r="C14">
        <v>28</v>
      </c>
      <c r="D14">
        <v>0</v>
      </c>
      <c r="E14">
        <v>0</v>
      </c>
      <c r="F14">
        <v>0</v>
      </c>
      <c r="G14">
        <v>4</v>
      </c>
      <c r="H14">
        <f>SUM(Aug24_FNS418_Sites[[#This Row],[26aA - Schools]:[26aE - Non-Profit Private]])</f>
        <v>32</v>
      </c>
      <c r="J14" t="s">
        <v>13</v>
      </c>
      <c r="K14" t="s">
        <v>32</v>
      </c>
      <c r="L14">
        <v>6069</v>
      </c>
      <c r="M14">
        <v>8756</v>
      </c>
      <c r="N14">
        <v>100</v>
      </c>
      <c r="O14">
        <v>627</v>
      </c>
      <c r="P14">
        <f t="shared" si="0"/>
        <v>15552</v>
      </c>
    </row>
    <row r="15" spans="1:16" x14ac:dyDescent="0.3">
      <c r="A15" t="s">
        <v>30</v>
      </c>
      <c r="B15" t="s">
        <v>33</v>
      </c>
      <c r="C15">
        <v>17</v>
      </c>
      <c r="D15">
        <v>7</v>
      </c>
      <c r="E15">
        <v>0</v>
      </c>
      <c r="F15">
        <v>0</v>
      </c>
      <c r="G15">
        <v>2</v>
      </c>
      <c r="H15">
        <f>SUM(Aug24_FNS418_Sites[[#This Row],[26aA - Schools]:[26aE - Non-Profit Private]])</f>
        <v>26</v>
      </c>
      <c r="J15" t="s">
        <v>30</v>
      </c>
      <c r="K15" t="s">
        <v>33</v>
      </c>
      <c r="L15">
        <v>42332</v>
      </c>
      <c r="M15">
        <v>45478</v>
      </c>
      <c r="N15">
        <v>0</v>
      </c>
      <c r="O15">
        <v>0</v>
      </c>
      <c r="P15">
        <f t="shared" si="0"/>
        <v>87810</v>
      </c>
    </row>
    <row r="16" spans="1:16" x14ac:dyDescent="0.3">
      <c r="A16" t="s">
        <v>30</v>
      </c>
      <c r="B16" t="s">
        <v>34</v>
      </c>
      <c r="C16">
        <v>3</v>
      </c>
      <c r="D16">
        <v>0</v>
      </c>
      <c r="E16">
        <v>0</v>
      </c>
      <c r="F16">
        <v>0</v>
      </c>
      <c r="G16">
        <v>1</v>
      </c>
      <c r="H16">
        <f>SUM(Aug24_FNS418_Sites[[#This Row],[26aA - Schools]:[26aE - Non-Profit Private]])</f>
        <v>4</v>
      </c>
      <c r="J16" t="s">
        <v>30</v>
      </c>
      <c r="K16" t="s">
        <v>34</v>
      </c>
      <c r="L16">
        <v>4021</v>
      </c>
      <c r="M16">
        <v>4144</v>
      </c>
      <c r="N16">
        <v>0</v>
      </c>
      <c r="O16">
        <v>0</v>
      </c>
      <c r="P16">
        <f t="shared" si="0"/>
        <v>8165</v>
      </c>
    </row>
    <row r="17" spans="1:16" x14ac:dyDescent="0.3">
      <c r="A17" t="s">
        <v>21</v>
      </c>
      <c r="B17" t="s">
        <v>35</v>
      </c>
      <c r="C17">
        <v>43</v>
      </c>
      <c r="D17">
        <v>1</v>
      </c>
      <c r="E17">
        <v>0</v>
      </c>
      <c r="F17">
        <v>0</v>
      </c>
      <c r="G17">
        <v>20</v>
      </c>
      <c r="H17">
        <f>SUM(Aug24_FNS418_Sites[[#This Row],[26aA - Schools]:[26aE - Non-Profit Private]])</f>
        <v>64</v>
      </c>
      <c r="J17" t="s">
        <v>21</v>
      </c>
      <c r="K17" t="s">
        <v>35</v>
      </c>
      <c r="L17">
        <v>33160</v>
      </c>
      <c r="M17">
        <v>30432</v>
      </c>
      <c r="N17">
        <v>17556</v>
      </c>
      <c r="O17">
        <v>12750</v>
      </c>
      <c r="P17">
        <f t="shared" si="0"/>
        <v>93898</v>
      </c>
    </row>
    <row r="18" spans="1:16" x14ac:dyDescent="0.3">
      <c r="A18" t="s">
        <v>15</v>
      </c>
      <c r="B18" t="s">
        <v>36</v>
      </c>
      <c r="C18">
        <v>183</v>
      </c>
      <c r="D18">
        <v>78</v>
      </c>
      <c r="E18">
        <v>0</v>
      </c>
      <c r="F18">
        <v>0</v>
      </c>
      <c r="G18">
        <v>180</v>
      </c>
      <c r="H18">
        <f>SUM(Aug24_FNS418_Sites[[#This Row],[26aA - Schools]:[26aE - Non-Profit Private]])</f>
        <v>441</v>
      </c>
      <c r="J18" t="s">
        <v>15</v>
      </c>
      <c r="K18" t="s">
        <v>36</v>
      </c>
      <c r="L18">
        <v>210478</v>
      </c>
      <c r="M18">
        <v>211020</v>
      </c>
      <c r="N18">
        <v>1835</v>
      </c>
      <c r="O18">
        <v>0</v>
      </c>
      <c r="P18">
        <f t="shared" si="0"/>
        <v>423333</v>
      </c>
    </row>
    <row r="19" spans="1:16" x14ac:dyDescent="0.3">
      <c r="A19" t="s">
        <v>17</v>
      </c>
      <c r="B19" t="s">
        <v>37</v>
      </c>
      <c r="C19">
        <v>21</v>
      </c>
      <c r="D19">
        <v>0</v>
      </c>
      <c r="E19">
        <v>0</v>
      </c>
      <c r="F19">
        <v>0</v>
      </c>
      <c r="G19">
        <v>7</v>
      </c>
      <c r="H19">
        <f>SUM(Aug24_FNS418_Sites[[#This Row],[26aA - Schools]:[26aE - Non-Profit Private]])</f>
        <v>28</v>
      </c>
      <c r="J19" t="s">
        <v>17</v>
      </c>
      <c r="K19" t="s">
        <v>37</v>
      </c>
      <c r="L19">
        <v>47798</v>
      </c>
      <c r="M19">
        <v>47798</v>
      </c>
      <c r="N19">
        <v>0</v>
      </c>
      <c r="O19">
        <v>0</v>
      </c>
      <c r="P19">
        <f t="shared" si="0"/>
        <v>95596</v>
      </c>
    </row>
    <row r="20" spans="1:16" x14ac:dyDescent="0.3">
      <c r="A20" t="s">
        <v>23</v>
      </c>
      <c r="B20" t="s">
        <v>38</v>
      </c>
      <c r="C20">
        <v>32</v>
      </c>
      <c r="D20">
        <v>0</v>
      </c>
      <c r="E20">
        <v>0</v>
      </c>
      <c r="F20">
        <v>0</v>
      </c>
      <c r="G20">
        <v>0</v>
      </c>
      <c r="H20">
        <f>SUM(Aug24_FNS418_Sites[[#This Row],[26aA - Schools]:[26aE - Non-Profit Private]])</f>
        <v>32</v>
      </c>
      <c r="J20" t="s">
        <v>23</v>
      </c>
      <c r="K20" t="s">
        <v>38</v>
      </c>
      <c r="L20">
        <v>14246</v>
      </c>
      <c r="M20">
        <v>16864</v>
      </c>
      <c r="N20">
        <v>1211</v>
      </c>
      <c r="O20">
        <v>0</v>
      </c>
      <c r="P20">
        <f t="shared" si="0"/>
        <v>32321</v>
      </c>
    </row>
    <row r="21" spans="1:16" x14ac:dyDescent="0.3">
      <c r="A21" t="s">
        <v>25</v>
      </c>
      <c r="B21" t="s">
        <v>39</v>
      </c>
      <c r="C21">
        <v>110</v>
      </c>
      <c r="D21">
        <v>0</v>
      </c>
      <c r="E21">
        <v>0</v>
      </c>
      <c r="F21">
        <v>0</v>
      </c>
      <c r="G21">
        <v>9</v>
      </c>
      <c r="H21">
        <f>SUM(Aug24_FNS418_Sites[[#This Row],[26aA - Schools]:[26aE - Non-Profit Private]])</f>
        <v>119</v>
      </c>
      <c r="J21" t="s">
        <v>25</v>
      </c>
      <c r="K21" t="s">
        <v>39</v>
      </c>
      <c r="L21">
        <v>3287360</v>
      </c>
      <c r="M21">
        <v>1851906</v>
      </c>
      <c r="N21">
        <v>2790595</v>
      </c>
      <c r="O21">
        <v>1355200</v>
      </c>
      <c r="P21">
        <f t="shared" si="0"/>
        <v>9285061</v>
      </c>
    </row>
    <row r="22" spans="1:16" x14ac:dyDescent="0.3">
      <c r="A22" t="s">
        <v>23</v>
      </c>
      <c r="B22" t="s">
        <v>40</v>
      </c>
      <c r="C22">
        <v>111</v>
      </c>
      <c r="D22">
        <v>2</v>
      </c>
      <c r="E22">
        <v>0</v>
      </c>
      <c r="F22">
        <v>0</v>
      </c>
      <c r="G22">
        <v>32</v>
      </c>
      <c r="H22">
        <f>SUM(Aug24_FNS418_Sites[[#This Row],[26aA - Schools]:[26aE - Non-Profit Private]])</f>
        <v>145</v>
      </c>
      <c r="J22" t="s">
        <v>23</v>
      </c>
      <c r="K22" t="s">
        <v>40</v>
      </c>
      <c r="L22">
        <v>31116</v>
      </c>
      <c r="M22">
        <v>33809</v>
      </c>
      <c r="N22">
        <v>0</v>
      </c>
      <c r="O22">
        <v>0</v>
      </c>
      <c r="P22">
        <f t="shared" si="0"/>
        <v>64925</v>
      </c>
    </row>
    <row r="23" spans="1:16" x14ac:dyDescent="0.3">
      <c r="A23" t="s">
        <v>30</v>
      </c>
      <c r="B23" t="s">
        <v>41</v>
      </c>
      <c r="C23">
        <v>139</v>
      </c>
      <c r="D23">
        <v>0</v>
      </c>
      <c r="E23">
        <v>0</v>
      </c>
      <c r="F23">
        <v>0</v>
      </c>
      <c r="G23">
        <v>15</v>
      </c>
      <c r="H23">
        <f>SUM(Aug24_FNS418_Sites[[#This Row],[26aA - Schools]:[26aE - Non-Profit Private]])</f>
        <v>154</v>
      </c>
      <c r="J23" t="s">
        <v>30</v>
      </c>
      <c r="K23" t="s">
        <v>41</v>
      </c>
      <c r="L23">
        <v>600390</v>
      </c>
      <c r="M23">
        <v>595468</v>
      </c>
      <c r="N23">
        <v>9253</v>
      </c>
      <c r="O23">
        <v>302</v>
      </c>
      <c r="P23">
        <f t="shared" si="0"/>
        <v>1205413</v>
      </c>
    </row>
    <row r="24" spans="1:16" x14ac:dyDescent="0.3">
      <c r="A24" t="s">
        <v>30</v>
      </c>
      <c r="B24" t="s">
        <v>42</v>
      </c>
      <c r="C24">
        <v>13</v>
      </c>
      <c r="D24">
        <v>9</v>
      </c>
      <c r="E24">
        <v>0</v>
      </c>
      <c r="F24">
        <v>0</v>
      </c>
      <c r="G24">
        <v>19</v>
      </c>
      <c r="H24">
        <f>SUM(Aug24_FNS418_Sites[[#This Row],[26aA - Schools]:[26aE - Non-Profit Private]])</f>
        <v>41</v>
      </c>
      <c r="J24" t="s">
        <v>30</v>
      </c>
      <c r="K24" t="s">
        <v>42</v>
      </c>
      <c r="L24">
        <v>21348</v>
      </c>
      <c r="M24">
        <v>29625</v>
      </c>
      <c r="N24">
        <v>0</v>
      </c>
      <c r="O24">
        <v>3431</v>
      </c>
    </row>
    <row r="25" spans="1:16" x14ac:dyDescent="0.3">
      <c r="A25" t="s">
        <v>21</v>
      </c>
      <c r="B25" t="s">
        <v>43</v>
      </c>
      <c r="C25">
        <v>5</v>
      </c>
      <c r="D25">
        <v>0</v>
      </c>
      <c r="E25">
        <v>0</v>
      </c>
      <c r="F25">
        <v>0</v>
      </c>
      <c r="G25">
        <v>40</v>
      </c>
      <c r="H25">
        <f>SUM(Aug24_FNS418_Sites[[#This Row],[26aA - Schools]:[26aE - Non-Profit Private]])</f>
        <v>45</v>
      </c>
      <c r="J25" t="s">
        <v>21</v>
      </c>
      <c r="K25" t="s">
        <v>43</v>
      </c>
      <c r="L25">
        <v>117908</v>
      </c>
      <c r="M25">
        <v>104493</v>
      </c>
      <c r="N25">
        <v>27379</v>
      </c>
      <c r="O25">
        <v>8343</v>
      </c>
      <c r="P25">
        <f t="shared" si="0"/>
        <v>258123</v>
      </c>
    </row>
    <row r="26" spans="1:16" x14ac:dyDescent="0.3">
      <c r="A26" t="s">
        <v>15</v>
      </c>
      <c r="B26" t="s">
        <v>44</v>
      </c>
      <c r="C26">
        <v>0</v>
      </c>
      <c r="D26">
        <v>0</v>
      </c>
      <c r="E26">
        <v>0</v>
      </c>
      <c r="F26">
        <v>0</v>
      </c>
      <c r="G26">
        <v>0</v>
      </c>
      <c r="H26">
        <f>SUM(Aug24_FNS418_Sites[[#This Row],[26aA - Schools]:[26aE - Non-Profit Private]])</f>
        <v>0</v>
      </c>
      <c r="J26" t="s">
        <v>15</v>
      </c>
      <c r="K26" t="s">
        <v>44</v>
      </c>
      <c r="P26">
        <f t="shared" si="0"/>
        <v>0</v>
      </c>
    </row>
    <row r="27" spans="1:16" x14ac:dyDescent="0.3">
      <c r="A27" t="s">
        <v>21</v>
      </c>
      <c r="B27" t="s">
        <v>45</v>
      </c>
      <c r="C27">
        <v>11</v>
      </c>
      <c r="D27">
        <v>0</v>
      </c>
      <c r="E27">
        <v>0</v>
      </c>
      <c r="F27">
        <v>0</v>
      </c>
      <c r="G27">
        <v>3</v>
      </c>
      <c r="H27">
        <f>SUM(Aug24_FNS418_Sites[[#This Row],[26aA - Schools]:[26aE - Non-Profit Private]])</f>
        <v>14</v>
      </c>
      <c r="J27" t="s">
        <v>21</v>
      </c>
      <c r="K27" t="s">
        <v>45</v>
      </c>
      <c r="L27">
        <v>45751</v>
      </c>
      <c r="M27">
        <v>54875</v>
      </c>
      <c r="N27">
        <v>151</v>
      </c>
      <c r="O27">
        <v>5024</v>
      </c>
      <c r="P27">
        <f t="shared" si="0"/>
        <v>105801</v>
      </c>
    </row>
    <row r="28" spans="1:16" x14ac:dyDescent="0.3">
      <c r="A28" t="s">
        <v>15</v>
      </c>
      <c r="B28" t="s">
        <v>46</v>
      </c>
      <c r="C28">
        <v>116</v>
      </c>
      <c r="D28">
        <v>0</v>
      </c>
      <c r="E28">
        <v>0</v>
      </c>
      <c r="F28">
        <v>0</v>
      </c>
      <c r="G28">
        <v>10</v>
      </c>
      <c r="H28">
        <f>SUM(Aug24_FNS418_Sites[[#This Row],[26aA - Schools]:[26aE - Non-Profit Private]])</f>
        <v>126</v>
      </c>
      <c r="J28" t="s">
        <v>15</v>
      </c>
      <c r="K28" t="s">
        <v>46</v>
      </c>
      <c r="L28">
        <v>53260</v>
      </c>
      <c r="M28">
        <v>52848</v>
      </c>
      <c r="N28">
        <v>0</v>
      </c>
      <c r="O28">
        <v>0</v>
      </c>
      <c r="P28">
        <f t="shared" si="0"/>
        <v>106108</v>
      </c>
    </row>
    <row r="29" spans="1:16" x14ac:dyDescent="0.3">
      <c r="A29" t="s">
        <v>21</v>
      </c>
      <c r="B29" t="s">
        <v>47</v>
      </c>
      <c r="C29">
        <v>1</v>
      </c>
      <c r="D29">
        <v>3</v>
      </c>
      <c r="E29">
        <v>0</v>
      </c>
      <c r="F29">
        <v>0</v>
      </c>
      <c r="G29">
        <v>8</v>
      </c>
      <c r="H29">
        <f>SUM(Aug24_FNS418_Sites[[#This Row],[26aA - Schools]:[26aE - Non-Profit Private]])</f>
        <v>12</v>
      </c>
      <c r="J29" t="s">
        <v>21</v>
      </c>
      <c r="K29" t="s">
        <v>47</v>
      </c>
      <c r="L29">
        <v>1286</v>
      </c>
      <c r="M29">
        <v>10255</v>
      </c>
      <c r="N29">
        <v>0</v>
      </c>
      <c r="O29">
        <v>0</v>
      </c>
      <c r="P29">
        <f t="shared" si="0"/>
        <v>11541</v>
      </c>
    </row>
    <row r="30" spans="1:16" x14ac:dyDescent="0.3">
      <c r="A30" t="s">
        <v>21</v>
      </c>
      <c r="B30" t="s">
        <v>48</v>
      </c>
      <c r="C30">
        <v>10</v>
      </c>
      <c r="D30">
        <v>0</v>
      </c>
      <c r="E30">
        <v>0</v>
      </c>
      <c r="F30">
        <v>0</v>
      </c>
      <c r="G30">
        <v>1</v>
      </c>
      <c r="H30">
        <f>SUM(Aug24_FNS418_Sites[[#This Row],[26aA - Schools]:[26aE - Non-Profit Private]])</f>
        <v>11</v>
      </c>
      <c r="J30" t="s">
        <v>21</v>
      </c>
      <c r="K30" t="s">
        <v>48</v>
      </c>
      <c r="L30">
        <v>1344</v>
      </c>
      <c r="M30">
        <v>1494</v>
      </c>
      <c r="N30">
        <v>0</v>
      </c>
      <c r="O30">
        <v>0</v>
      </c>
      <c r="P30">
        <f t="shared" si="0"/>
        <v>2838</v>
      </c>
    </row>
    <row r="31" spans="1:16" x14ac:dyDescent="0.3">
      <c r="A31" t="s">
        <v>23</v>
      </c>
      <c r="B31" t="s">
        <v>49</v>
      </c>
      <c r="C31">
        <v>1</v>
      </c>
      <c r="D31">
        <v>0</v>
      </c>
      <c r="E31">
        <v>0</v>
      </c>
      <c r="F31">
        <v>0</v>
      </c>
      <c r="G31">
        <v>12</v>
      </c>
      <c r="H31">
        <f>SUM(Aug24_FNS418_Sites[[#This Row],[26aA - Schools]:[26aE - Non-Profit Private]])</f>
        <v>13</v>
      </c>
      <c r="J31" t="s">
        <v>23</v>
      </c>
      <c r="K31" t="s">
        <v>49</v>
      </c>
      <c r="L31">
        <v>27169</v>
      </c>
      <c r="M31">
        <v>28759</v>
      </c>
      <c r="N31">
        <v>0</v>
      </c>
      <c r="O31">
        <v>0</v>
      </c>
      <c r="P31">
        <f t="shared" si="0"/>
        <v>55928</v>
      </c>
    </row>
    <row r="32" spans="1:16" x14ac:dyDescent="0.3">
      <c r="A32" t="s">
        <v>25</v>
      </c>
      <c r="B32" t="s">
        <v>50</v>
      </c>
      <c r="C32">
        <v>3</v>
      </c>
      <c r="D32">
        <v>0</v>
      </c>
      <c r="E32">
        <v>0</v>
      </c>
      <c r="F32">
        <v>0</v>
      </c>
      <c r="G32">
        <v>0</v>
      </c>
      <c r="H32">
        <f>SUM(Aug24_FNS418_Sites[[#This Row],[26aA - Schools]:[26aE - Non-Profit Private]])</f>
        <v>3</v>
      </c>
      <c r="J32" t="s">
        <v>25</v>
      </c>
      <c r="K32" t="s">
        <v>50</v>
      </c>
      <c r="L32">
        <v>5057</v>
      </c>
      <c r="M32">
        <v>5057</v>
      </c>
      <c r="N32">
        <v>0</v>
      </c>
      <c r="O32">
        <v>0</v>
      </c>
      <c r="P32">
        <f t="shared" si="0"/>
        <v>10114</v>
      </c>
    </row>
    <row r="33" spans="1:16" x14ac:dyDescent="0.3">
      <c r="A33" t="s">
        <v>17</v>
      </c>
      <c r="B33" t="s">
        <v>51</v>
      </c>
      <c r="C33">
        <v>8</v>
      </c>
      <c r="D33">
        <v>40</v>
      </c>
      <c r="E33">
        <v>0</v>
      </c>
      <c r="F33">
        <v>0</v>
      </c>
      <c r="G33">
        <v>11</v>
      </c>
      <c r="H33">
        <f>SUM(Aug24_FNS418_Sites[[#This Row],[26aA - Schools]:[26aE - Non-Profit Private]])</f>
        <v>59</v>
      </c>
      <c r="J33" t="s">
        <v>17</v>
      </c>
      <c r="K33" t="s">
        <v>51</v>
      </c>
      <c r="L33">
        <v>3268</v>
      </c>
      <c r="M33">
        <v>5589</v>
      </c>
      <c r="N33">
        <v>0</v>
      </c>
      <c r="O33">
        <v>333</v>
      </c>
      <c r="P33">
        <f t="shared" si="0"/>
        <v>9190</v>
      </c>
    </row>
    <row r="34" spans="1:16" x14ac:dyDescent="0.3">
      <c r="A34" t="s">
        <v>13</v>
      </c>
      <c r="B34" t="s">
        <v>52</v>
      </c>
      <c r="C34">
        <v>1</v>
      </c>
      <c r="D34">
        <v>0</v>
      </c>
      <c r="E34">
        <v>0</v>
      </c>
      <c r="F34">
        <v>0</v>
      </c>
      <c r="G34">
        <v>9</v>
      </c>
      <c r="H34">
        <f>SUM(Aug24_FNS418_Sites[[#This Row],[26aA - Schools]:[26aE - Non-Profit Private]])</f>
        <v>10</v>
      </c>
      <c r="J34" t="s">
        <v>13</v>
      </c>
      <c r="K34" t="s">
        <v>52</v>
      </c>
      <c r="L34">
        <v>30094</v>
      </c>
      <c r="M34">
        <v>30725</v>
      </c>
      <c r="N34">
        <v>0</v>
      </c>
      <c r="O34">
        <v>0</v>
      </c>
      <c r="P34">
        <f t="shared" si="0"/>
        <v>60819</v>
      </c>
    </row>
    <row r="35" spans="1:16" x14ac:dyDescent="0.3">
      <c r="A35" t="s">
        <v>23</v>
      </c>
      <c r="B35" t="s">
        <v>53</v>
      </c>
      <c r="C35">
        <v>43</v>
      </c>
      <c r="D35">
        <v>0</v>
      </c>
      <c r="E35">
        <v>0</v>
      </c>
      <c r="F35">
        <v>0</v>
      </c>
      <c r="G35">
        <v>32</v>
      </c>
      <c r="H35">
        <f>SUM(Aug24_FNS418_Sites[[#This Row],[26aA - Schools]:[26aE - Non-Profit Private]])</f>
        <v>75</v>
      </c>
      <c r="J35" t="s">
        <v>23</v>
      </c>
      <c r="K35" t="s">
        <v>53</v>
      </c>
      <c r="L35">
        <v>92647</v>
      </c>
      <c r="M35">
        <v>112617</v>
      </c>
      <c r="N35">
        <v>0</v>
      </c>
      <c r="O35">
        <v>3681</v>
      </c>
      <c r="P35">
        <f t="shared" si="0"/>
        <v>208945</v>
      </c>
    </row>
    <row r="36" spans="1:16" x14ac:dyDescent="0.3">
      <c r="A36" t="s">
        <v>30</v>
      </c>
      <c r="B36" t="s">
        <v>54</v>
      </c>
      <c r="C36">
        <v>56</v>
      </c>
      <c r="D36">
        <v>0</v>
      </c>
      <c r="E36">
        <v>0</v>
      </c>
      <c r="F36">
        <v>0</v>
      </c>
      <c r="G36">
        <v>131</v>
      </c>
      <c r="H36">
        <f>SUM(Aug24_FNS418_Sites[[#This Row],[26aA - Schools]:[26aE - Non-Profit Private]])</f>
        <v>187</v>
      </c>
      <c r="J36" t="s">
        <v>30</v>
      </c>
      <c r="K36" t="s">
        <v>54</v>
      </c>
      <c r="L36">
        <v>88902</v>
      </c>
      <c r="M36">
        <v>102962</v>
      </c>
      <c r="N36">
        <v>2682</v>
      </c>
      <c r="O36">
        <v>3469</v>
      </c>
      <c r="P36">
        <f t="shared" si="0"/>
        <v>198015</v>
      </c>
    </row>
    <row r="37" spans="1:16" x14ac:dyDescent="0.3">
      <c r="A37" t="s">
        <v>17</v>
      </c>
      <c r="B37" t="s">
        <v>55</v>
      </c>
      <c r="C37">
        <v>2</v>
      </c>
      <c r="D37">
        <v>31</v>
      </c>
      <c r="E37">
        <v>0</v>
      </c>
      <c r="F37">
        <v>0</v>
      </c>
      <c r="G37">
        <v>64</v>
      </c>
      <c r="H37">
        <f>SUM(Aug24_FNS418_Sites[[#This Row],[26aA - Schools]:[26aE - Non-Profit Private]])</f>
        <v>97</v>
      </c>
      <c r="J37" t="s">
        <v>17</v>
      </c>
      <c r="K37" t="s">
        <v>55</v>
      </c>
      <c r="L37">
        <v>80808</v>
      </c>
      <c r="M37">
        <v>80929</v>
      </c>
      <c r="N37">
        <v>0</v>
      </c>
      <c r="O37">
        <v>0</v>
      </c>
      <c r="P37">
        <f t="shared" si="0"/>
        <v>161737</v>
      </c>
    </row>
    <row r="38" spans="1:16" x14ac:dyDescent="0.3">
      <c r="A38" t="s">
        <v>13</v>
      </c>
      <c r="B38" t="s">
        <v>56</v>
      </c>
      <c r="C38">
        <v>57</v>
      </c>
      <c r="D38">
        <v>4</v>
      </c>
      <c r="E38">
        <v>5</v>
      </c>
      <c r="F38">
        <v>0</v>
      </c>
      <c r="G38">
        <v>15</v>
      </c>
      <c r="H38">
        <f>SUM(Aug24_FNS418_Sites[[#This Row],[26aA - Schools]:[26aE - Non-Profit Private]])</f>
        <v>81</v>
      </c>
      <c r="J38" t="s">
        <v>13</v>
      </c>
      <c r="K38" t="s">
        <v>56</v>
      </c>
      <c r="L38">
        <v>74930</v>
      </c>
      <c r="M38">
        <v>80471</v>
      </c>
      <c r="N38">
        <v>32</v>
      </c>
      <c r="O38">
        <v>1752</v>
      </c>
      <c r="P38">
        <f t="shared" si="0"/>
        <v>157185</v>
      </c>
    </row>
    <row r="39" spans="1:16" x14ac:dyDescent="0.3">
      <c r="A39" t="s">
        <v>25</v>
      </c>
      <c r="B39" t="s">
        <v>57</v>
      </c>
      <c r="C39">
        <v>40</v>
      </c>
      <c r="D39">
        <v>11</v>
      </c>
      <c r="E39">
        <v>10</v>
      </c>
      <c r="F39">
        <v>0</v>
      </c>
      <c r="G39">
        <v>41</v>
      </c>
      <c r="H39">
        <f>SUM(Aug24_FNS418_Sites[[#This Row],[26aA - Schools]:[26aE - Non-Profit Private]])</f>
        <v>102</v>
      </c>
      <c r="J39" t="s">
        <v>25</v>
      </c>
      <c r="K39" t="s">
        <v>57</v>
      </c>
      <c r="L39">
        <v>83066</v>
      </c>
      <c r="M39">
        <v>81008</v>
      </c>
      <c r="N39">
        <v>13925</v>
      </c>
      <c r="O39">
        <v>1136</v>
      </c>
      <c r="P39">
        <f t="shared" si="0"/>
        <v>179135</v>
      </c>
    </row>
    <row r="40" spans="1:16" x14ac:dyDescent="0.3">
      <c r="A40" t="s">
        <v>25</v>
      </c>
      <c r="B40" t="s">
        <v>58</v>
      </c>
      <c r="C40">
        <v>0</v>
      </c>
      <c r="D40">
        <v>0</v>
      </c>
      <c r="E40">
        <v>0</v>
      </c>
      <c r="F40">
        <v>0</v>
      </c>
      <c r="G40">
        <v>0</v>
      </c>
      <c r="H40">
        <f>SUM(Aug24_FNS418_Sites[[#This Row],[26aA - Schools]:[26aE - Non-Profit Private]])</f>
        <v>0</v>
      </c>
      <c r="J40" t="s">
        <v>25</v>
      </c>
      <c r="K40" t="s">
        <v>58</v>
      </c>
      <c r="P40">
        <f t="shared" si="0"/>
        <v>0</v>
      </c>
    </row>
    <row r="41" spans="1:16" x14ac:dyDescent="0.3">
      <c r="A41" t="s">
        <v>23</v>
      </c>
      <c r="B41" t="s">
        <v>59</v>
      </c>
      <c r="H41">
        <f>SUM(Aug24_FNS418_Sites[[#This Row],[26aA - Schools]:[26aE - Non-Profit Private]])</f>
        <v>0</v>
      </c>
      <c r="J41" t="s">
        <v>23</v>
      </c>
      <c r="K41" t="s">
        <v>59</v>
      </c>
      <c r="P41">
        <f t="shared" si="0"/>
        <v>0</v>
      </c>
    </row>
    <row r="42" spans="1:16" x14ac:dyDescent="0.3">
      <c r="A42" t="s">
        <v>15</v>
      </c>
      <c r="B42" t="s">
        <v>60</v>
      </c>
      <c r="C42">
        <v>0</v>
      </c>
      <c r="D42">
        <v>28</v>
      </c>
      <c r="E42">
        <v>0</v>
      </c>
      <c r="F42">
        <v>0</v>
      </c>
      <c r="G42">
        <v>36</v>
      </c>
      <c r="H42">
        <f>SUM(Aug24_FNS418_Sites[[#This Row],[26aA - Schools]:[26aE - Non-Profit Private]])</f>
        <v>64</v>
      </c>
      <c r="J42" t="s">
        <v>15</v>
      </c>
      <c r="K42" t="s">
        <v>60</v>
      </c>
      <c r="L42">
        <v>4964</v>
      </c>
      <c r="M42">
        <v>6621</v>
      </c>
      <c r="N42">
        <v>1009</v>
      </c>
      <c r="O42">
        <v>2234</v>
      </c>
      <c r="P42">
        <f t="shared" si="0"/>
        <v>14828</v>
      </c>
    </row>
    <row r="43" spans="1:16" x14ac:dyDescent="0.3">
      <c r="A43" t="s">
        <v>21</v>
      </c>
      <c r="B43" t="s">
        <v>61</v>
      </c>
      <c r="C43">
        <v>2</v>
      </c>
      <c r="D43">
        <v>4</v>
      </c>
      <c r="E43">
        <v>0</v>
      </c>
      <c r="F43">
        <v>0</v>
      </c>
      <c r="G43">
        <v>0</v>
      </c>
      <c r="H43">
        <f>SUM(Aug24_FNS418_Sites[[#This Row],[26aA - Schools]:[26aE - Non-Profit Private]])</f>
        <v>6</v>
      </c>
      <c r="J43" t="s">
        <v>21</v>
      </c>
      <c r="K43" t="s">
        <v>61</v>
      </c>
      <c r="L43">
        <v>4313</v>
      </c>
      <c r="M43">
        <v>4570</v>
      </c>
      <c r="N43">
        <v>0</v>
      </c>
      <c r="O43">
        <v>0</v>
      </c>
      <c r="P43">
        <f t="shared" si="0"/>
        <v>8883</v>
      </c>
    </row>
    <row r="44" spans="1:16" x14ac:dyDescent="0.3">
      <c r="A44" t="s">
        <v>15</v>
      </c>
      <c r="B44" t="s">
        <v>62</v>
      </c>
      <c r="C44">
        <v>0</v>
      </c>
      <c r="D44">
        <v>0</v>
      </c>
      <c r="E44">
        <v>0</v>
      </c>
      <c r="F44">
        <v>0</v>
      </c>
      <c r="G44">
        <v>78</v>
      </c>
      <c r="H44">
        <f>SUM(Aug24_FNS418_Sites[[#This Row],[26aA - Schools]:[26aE - Non-Profit Private]])</f>
        <v>78</v>
      </c>
      <c r="J44" t="s">
        <v>15</v>
      </c>
      <c r="K44" t="s">
        <v>62</v>
      </c>
      <c r="L44">
        <v>5438</v>
      </c>
      <c r="M44">
        <v>4747</v>
      </c>
      <c r="N44">
        <v>828</v>
      </c>
      <c r="O44">
        <v>0</v>
      </c>
      <c r="P44">
        <f t="shared" si="0"/>
        <v>11013</v>
      </c>
    </row>
    <row r="45" spans="1:16" x14ac:dyDescent="0.3">
      <c r="A45" t="s">
        <v>17</v>
      </c>
      <c r="B45" t="s">
        <v>63</v>
      </c>
      <c r="C45">
        <v>4</v>
      </c>
      <c r="D45">
        <v>0</v>
      </c>
      <c r="E45">
        <v>0</v>
      </c>
      <c r="F45">
        <v>0</v>
      </c>
      <c r="G45">
        <v>31</v>
      </c>
      <c r="H45">
        <f>SUM(Aug24_FNS418_Sites[[#This Row],[26aA - Schools]:[26aE - Non-Profit Private]])</f>
        <v>35</v>
      </c>
      <c r="J45" t="s">
        <v>17</v>
      </c>
      <c r="K45" t="s">
        <v>63</v>
      </c>
      <c r="L45">
        <v>19652</v>
      </c>
      <c r="M45">
        <v>19751</v>
      </c>
      <c r="N45">
        <v>0</v>
      </c>
      <c r="O45">
        <v>0</v>
      </c>
      <c r="P45">
        <f t="shared" si="0"/>
        <v>39403</v>
      </c>
    </row>
    <row r="46" spans="1:16" x14ac:dyDescent="0.3">
      <c r="A46" t="s">
        <v>17</v>
      </c>
      <c r="B46" t="s">
        <v>64</v>
      </c>
      <c r="C46">
        <v>0</v>
      </c>
      <c r="D46">
        <v>0</v>
      </c>
      <c r="E46">
        <v>0</v>
      </c>
      <c r="F46">
        <v>0</v>
      </c>
      <c r="G46">
        <v>14</v>
      </c>
      <c r="H46">
        <f>SUM(Aug24_FNS418_Sites[[#This Row],[26aA - Schools]:[26aE - Non-Profit Private]])</f>
        <v>14</v>
      </c>
      <c r="J46" t="s">
        <v>17</v>
      </c>
      <c r="K46" t="s">
        <v>64</v>
      </c>
      <c r="L46">
        <v>4781</v>
      </c>
      <c r="M46">
        <v>4781</v>
      </c>
      <c r="N46">
        <v>58</v>
      </c>
      <c r="O46">
        <v>0</v>
      </c>
      <c r="P46">
        <f t="shared" si="0"/>
        <v>9620</v>
      </c>
    </row>
    <row r="47" spans="1:16" x14ac:dyDescent="0.3">
      <c r="A47" t="s">
        <v>25</v>
      </c>
      <c r="B47" t="s">
        <v>65</v>
      </c>
      <c r="C47">
        <v>104</v>
      </c>
      <c r="D47">
        <v>0</v>
      </c>
      <c r="E47">
        <v>0</v>
      </c>
      <c r="F47">
        <v>0</v>
      </c>
      <c r="G47">
        <v>34</v>
      </c>
      <c r="H47">
        <f>SUM(Aug24_FNS418_Sites[[#This Row],[26aA - Schools]:[26aE - Non-Profit Private]])</f>
        <v>138</v>
      </c>
      <c r="J47" t="s">
        <v>25</v>
      </c>
      <c r="K47" t="s">
        <v>65</v>
      </c>
      <c r="L47">
        <v>114966</v>
      </c>
      <c r="M47">
        <v>110342</v>
      </c>
      <c r="N47">
        <v>4612</v>
      </c>
      <c r="O47">
        <v>35</v>
      </c>
      <c r="P47">
        <f t="shared" si="0"/>
        <v>229955</v>
      </c>
    </row>
    <row r="48" spans="1:16" x14ac:dyDescent="0.3">
      <c r="A48" t="s">
        <v>23</v>
      </c>
      <c r="B48" t="s">
        <v>66</v>
      </c>
      <c r="C48">
        <v>66</v>
      </c>
      <c r="D48">
        <v>0</v>
      </c>
      <c r="E48">
        <v>0</v>
      </c>
      <c r="F48">
        <v>0</v>
      </c>
      <c r="G48">
        <v>5</v>
      </c>
      <c r="H48">
        <f>SUM(Aug24_FNS418_Sites[[#This Row],[26aA - Schools]:[26aE - Non-Profit Private]])</f>
        <v>71</v>
      </c>
      <c r="J48" t="s">
        <v>23</v>
      </c>
      <c r="K48" t="s">
        <v>66</v>
      </c>
      <c r="L48">
        <v>126976</v>
      </c>
      <c r="M48">
        <v>128711</v>
      </c>
      <c r="N48">
        <v>0</v>
      </c>
      <c r="O48">
        <v>75</v>
      </c>
      <c r="P48">
        <f t="shared" si="0"/>
        <v>255762</v>
      </c>
    </row>
    <row r="49" spans="1:16" x14ac:dyDescent="0.3">
      <c r="A49" t="s">
        <v>13</v>
      </c>
      <c r="B49" t="s">
        <v>67</v>
      </c>
      <c r="C49">
        <v>36</v>
      </c>
      <c r="D49">
        <v>3</v>
      </c>
      <c r="E49">
        <v>0</v>
      </c>
      <c r="F49">
        <v>0</v>
      </c>
      <c r="G49">
        <v>53</v>
      </c>
      <c r="H49">
        <f>SUM(Aug24_FNS418_Sites[[#This Row],[26aA - Schools]:[26aE - Non-Profit Private]])</f>
        <v>92</v>
      </c>
      <c r="J49" t="s">
        <v>13</v>
      </c>
      <c r="K49" t="s">
        <v>67</v>
      </c>
      <c r="L49">
        <v>23542</v>
      </c>
      <c r="M49">
        <v>54922</v>
      </c>
      <c r="N49">
        <v>1816</v>
      </c>
      <c r="O49">
        <v>1578</v>
      </c>
      <c r="P49">
        <f t="shared" si="0"/>
        <v>81858</v>
      </c>
    </row>
    <row r="50" spans="1:16" x14ac:dyDescent="0.3">
      <c r="A50" t="s">
        <v>30</v>
      </c>
      <c r="B50" t="s">
        <v>68</v>
      </c>
      <c r="C50">
        <v>21</v>
      </c>
      <c r="D50">
        <v>7</v>
      </c>
      <c r="E50">
        <v>0</v>
      </c>
      <c r="F50">
        <v>0</v>
      </c>
      <c r="G50">
        <v>6</v>
      </c>
      <c r="H50">
        <f>SUM(Aug24_FNS418_Sites[[#This Row],[26aA - Schools]:[26aE - Non-Profit Private]])</f>
        <v>34</v>
      </c>
      <c r="J50" t="s">
        <v>30</v>
      </c>
      <c r="K50" t="s">
        <v>68</v>
      </c>
      <c r="L50">
        <v>71483</v>
      </c>
      <c r="M50">
        <v>76916</v>
      </c>
      <c r="N50">
        <v>0</v>
      </c>
      <c r="O50">
        <v>5411</v>
      </c>
      <c r="P50">
        <f t="shared" si="0"/>
        <v>153810</v>
      </c>
    </row>
    <row r="51" spans="1:16" x14ac:dyDescent="0.3">
      <c r="A51" t="s">
        <v>25</v>
      </c>
      <c r="B51" t="s">
        <v>69</v>
      </c>
      <c r="C51">
        <v>17</v>
      </c>
      <c r="D51">
        <v>0</v>
      </c>
      <c r="E51">
        <v>0</v>
      </c>
      <c r="F51">
        <v>0</v>
      </c>
      <c r="G51">
        <v>4</v>
      </c>
      <c r="H51">
        <f>SUM(Aug24_FNS418_Sites[[#This Row],[26aA - Schools]:[26aE - Non-Profit Private]])</f>
        <v>21</v>
      </c>
      <c r="J51" t="s">
        <v>25</v>
      </c>
      <c r="K51" t="s">
        <v>69</v>
      </c>
      <c r="L51">
        <v>49745</v>
      </c>
      <c r="M51">
        <v>56547</v>
      </c>
      <c r="N51">
        <v>0</v>
      </c>
      <c r="O51">
        <v>0</v>
      </c>
      <c r="P51">
        <f t="shared" si="0"/>
        <v>106292</v>
      </c>
    </row>
    <row r="52" spans="1:16" x14ac:dyDescent="0.3">
      <c r="A52" t="s">
        <v>21</v>
      </c>
      <c r="B52" t="s">
        <v>70</v>
      </c>
      <c r="C52">
        <v>14</v>
      </c>
      <c r="D52">
        <v>0</v>
      </c>
      <c r="E52">
        <v>0</v>
      </c>
      <c r="F52">
        <v>0</v>
      </c>
      <c r="G52">
        <v>0</v>
      </c>
      <c r="H52">
        <f>SUM(Aug24_FNS418_Sites[[#This Row],[26aA - Schools]:[26aE - Non-Profit Private]])</f>
        <v>14</v>
      </c>
      <c r="J52" t="s">
        <v>21</v>
      </c>
      <c r="K52" t="s">
        <v>70</v>
      </c>
      <c r="L52">
        <v>10384</v>
      </c>
      <c r="M52">
        <v>10494</v>
      </c>
      <c r="N52">
        <v>0</v>
      </c>
      <c r="O52">
        <v>110</v>
      </c>
      <c r="P52">
        <f t="shared" si="0"/>
        <v>20988</v>
      </c>
    </row>
    <row r="58" spans="1:16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83700-F453-4C7E-B450-AA9F4A8554E3}">
  <dimension ref="A1:K58"/>
  <sheetViews>
    <sheetView topLeftCell="A31" workbookViewId="0">
      <selection activeCell="A58" sqref="A58"/>
    </sheetView>
  </sheetViews>
  <sheetFormatPr defaultRowHeight="14.4" x14ac:dyDescent="0.3"/>
  <cols>
    <col min="1" max="1" width="8.77734375" customWidth="1"/>
    <col min="3" max="3" width="15.21875" customWidth="1"/>
    <col min="4" max="4" width="19.5546875" customWidth="1"/>
    <col min="6" max="6" width="8.77734375" customWidth="1"/>
    <col min="8" max="8" width="15.21875" customWidth="1"/>
    <col min="9" max="10" width="14.44140625" customWidth="1"/>
    <col min="11" max="11" width="18.77734375" customWidth="1"/>
  </cols>
  <sheetData>
    <row r="1" spans="1:11" x14ac:dyDescent="0.3">
      <c r="A1" t="s">
        <v>0</v>
      </c>
      <c r="B1" t="s">
        <v>1</v>
      </c>
      <c r="C1" t="s">
        <v>71</v>
      </c>
      <c r="D1" t="s">
        <v>72</v>
      </c>
      <c r="F1" t="s">
        <v>0</v>
      </c>
      <c r="G1" t="s">
        <v>1</v>
      </c>
      <c r="H1" t="s">
        <v>73</v>
      </c>
      <c r="I1" t="s">
        <v>74</v>
      </c>
      <c r="J1" t="s">
        <v>75</v>
      </c>
      <c r="K1" t="s">
        <v>76</v>
      </c>
    </row>
    <row r="2" spans="1:11" x14ac:dyDescent="0.3">
      <c r="A2" t="s">
        <v>13</v>
      </c>
      <c r="B2" t="s">
        <v>14</v>
      </c>
      <c r="F2" t="s">
        <v>13</v>
      </c>
      <c r="G2" t="s">
        <v>14</v>
      </c>
    </row>
    <row r="3" spans="1:11" x14ac:dyDescent="0.3">
      <c r="A3" t="s">
        <v>15</v>
      </c>
      <c r="B3" t="s">
        <v>16</v>
      </c>
      <c r="F3" t="s">
        <v>15</v>
      </c>
      <c r="G3" t="s">
        <v>16</v>
      </c>
    </row>
    <row r="4" spans="1:11" x14ac:dyDescent="0.3">
      <c r="A4" t="s">
        <v>17</v>
      </c>
      <c r="B4" t="s">
        <v>18</v>
      </c>
      <c r="C4">
        <v>7</v>
      </c>
      <c r="D4">
        <v>5</v>
      </c>
      <c r="F4" t="s">
        <v>17</v>
      </c>
      <c r="G4" t="s">
        <v>18</v>
      </c>
      <c r="H4">
        <v>15231</v>
      </c>
      <c r="I4">
        <v>16990</v>
      </c>
      <c r="J4">
        <v>0</v>
      </c>
      <c r="K4">
        <v>0</v>
      </c>
    </row>
    <row r="5" spans="1:11" x14ac:dyDescent="0.3">
      <c r="A5" t="s">
        <v>17</v>
      </c>
      <c r="B5" t="s">
        <v>19</v>
      </c>
      <c r="C5">
        <v>2</v>
      </c>
      <c r="D5">
        <v>3</v>
      </c>
      <c r="F5" t="s">
        <v>17</v>
      </c>
      <c r="G5" t="s">
        <v>19</v>
      </c>
      <c r="H5">
        <v>635</v>
      </c>
      <c r="I5">
        <v>635</v>
      </c>
    </row>
    <row r="6" spans="1:11" x14ac:dyDescent="0.3">
      <c r="A6" t="s">
        <v>13</v>
      </c>
      <c r="B6" t="s">
        <v>20</v>
      </c>
      <c r="C6">
        <v>15</v>
      </c>
      <c r="D6">
        <v>22</v>
      </c>
      <c r="F6" t="s">
        <v>13</v>
      </c>
      <c r="G6" t="s">
        <v>20</v>
      </c>
      <c r="H6">
        <v>18752</v>
      </c>
      <c r="I6">
        <v>19842</v>
      </c>
      <c r="J6">
        <v>0</v>
      </c>
      <c r="K6">
        <v>0</v>
      </c>
    </row>
    <row r="7" spans="1:11" x14ac:dyDescent="0.3">
      <c r="A7" t="s">
        <v>21</v>
      </c>
      <c r="B7" t="s">
        <v>22</v>
      </c>
      <c r="F7" t="s">
        <v>21</v>
      </c>
      <c r="G7" t="s">
        <v>22</v>
      </c>
    </row>
    <row r="8" spans="1:11" x14ac:dyDescent="0.3">
      <c r="A8" t="s">
        <v>23</v>
      </c>
      <c r="B8" t="s">
        <v>24</v>
      </c>
      <c r="C8">
        <v>1</v>
      </c>
      <c r="D8">
        <v>1</v>
      </c>
      <c r="F8" t="s">
        <v>23</v>
      </c>
      <c r="G8" t="s">
        <v>24</v>
      </c>
      <c r="H8">
        <v>13223</v>
      </c>
      <c r="I8">
        <v>13223</v>
      </c>
      <c r="J8">
        <v>0</v>
      </c>
      <c r="K8">
        <v>0</v>
      </c>
    </row>
    <row r="9" spans="1:11" x14ac:dyDescent="0.3">
      <c r="A9" t="s">
        <v>25</v>
      </c>
      <c r="B9" t="s">
        <v>26</v>
      </c>
      <c r="F9" t="s">
        <v>25</v>
      </c>
      <c r="G9" t="s">
        <v>26</v>
      </c>
    </row>
    <row r="10" spans="1:11" x14ac:dyDescent="0.3">
      <c r="A10" t="s">
        <v>15</v>
      </c>
      <c r="B10" t="s">
        <v>27</v>
      </c>
      <c r="F10" t="s">
        <v>15</v>
      </c>
      <c r="G10" t="s">
        <v>27</v>
      </c>
    </row>
    <row r="11" spans="1:11" x14ac:dyDescent="0.3">
      <c r="A11" t="s">
        <v>15</v>
      </c>
      <c r="B11" t="s">
        <v>28</v>
      </c>
      <c r="C11">
        <v>1</v>
      </c>
      <c r="D11">
        <v>6</v>
      </c>
      <c r="F11" t="s">
        <v>15</v>
      </c>
      <c r="G11" t="s">
        <v>28</v>
      </c>
      <c r="H11">
        <v>2641</v>
      </c>
      <c r="I11">
        <v>3291</v>
      </c>
      <c r="J11">
        <v>0</v>
      </c>
      <c r="K11">
        <v>0</v>
      </c>
    </row>
    <row r="12" spans="1:11" x14ac:dyDescent="0.3">
      <c r="A12" t="s">
        <v>13</v>
      </c>
      <c r="B12" t="s">
        <v>29</v>
      </c>
      <c r="F12" t="s">
        <v>13</v>
      </c>
      <c r="G12" t="s">
        <v>29</v>
      </c>
    </row>
    <row r="13" spans="1:11" x14ac:dyDescent="0.3">
      <c r="A13" t="s">
        <v>30</v>
      </c>
      <c r="B13" t="s">
        <v>31</v>
      </c>
      <c r="F13" t="s">
        <v>30</v>
      </c>
      <c r="G13" t="s">
        <v>31</v>
      </c>
    </row>
    <row r="14" spans="1:11" x14ac:dyDescent="0.3">
      <c r="A14" t="s">
        <v>13</v>
      </c>
      <c r="B14" t="s">
        <v>32</v>
      </c>
      <c r="F14" t="s">
        <v>13</v>
      </c>
      <c r="G14" t="s">
        <v>32</v>
      </c>
    </row>
    <row r="15" spans="1:11" x14ac:dyDescent="0.3">
      <c r="A15" t="s">
        <v>30</v>
      </c>
      <c r="B15" t="s">
        <v>33</v>
      </c>
      <c r="F15" t="s">
        <v>30</v>
      </c>
      <c r="G15" t="s">
        <v>33</v>
      </c>
    </row>
    <row r="16" spans="1:11" x14ac:dyDescent="0.3">
      <c r="A16" t="s">
        <v>30</v>
      </c>
      <c r="B16" t="s">
        <v>34</v>
      </c>
      <c r="F16" t="s">
        <v>30</v>
      </c>
      <c r="G16" t="s">
        <v>34</v>
      </c>
    </row>
    <row r="17" spans="1:11" x14ac:dyDescent="0.3">
      <c r="A17" t="s">
        <v>21</v>
      </c>
      <c r="B17" t="s">
        <v>35</v>
      </c>
      <c r="C17">
        <v>1</v>
      </c>
      <c r="D17">
        <v>1</v>
      </c>
      <c r="F17" t="s">
        <v>21</v>
      </c>
      <c r="G17" t="s">
        <v>35</v>
      </c>
      <c r="H17">
        <v>0</v>
      </c>
      <c r="I17">
        <v>118</v>
      </c>
      <c r="J17">
        <v>0</v>
      </c>
      <c r="K17">
        <v>0</v>
      </c>
    </row>
    <row r="18" spans="1:11" x14ac:dyDescent="0.3">
      <c r="A18" t="s">
        <v>15</v>
      </c>
      <c r="B18" t="s">
        <v>36</v>
      </c>
      <c r="F18" t="s">
        <v>15</v>
      </c>
      <c r="G18" t="s">
        <v>36</v>
      </c>
    </row>
    <row r="19" spans="1:11" x14ac:dyDescent="0.3">
      <c r="A19" t="s">
        <v>17</v>
      </c>
      <c r="B19" t="s">
        <v>37</v>
      </c>
      <c r="F19" t="s">
        <v>17</v>
      </c>
      <c r="G19" t="s">
        <v>37</v>
      </c>
    </row>
    <row r="20" spans="1:11" x14ac:dyDescent="0.3">
      <c r="A20" t="s">
        <v>23</v>
      </c>
      <c r="B20" t="s">
        <v>38</v>
      </c>
      <c r="F20" t="s">
        <v>23</v>
      </c>
      <c r="G20" t="s">
        <v>38</v>
      </c>
    </row>
    <row r="21" spans="1:11" x14ac:dyDescent="0.3">
      <c r="A21" t="s">
        <v>25</v>
      </c>
      <c r="B21" t="s">
        <v>39</v>
      </c>
      <c r="F21" t="s">
        <v>25</v>
      </c>
      <c r="G21" t="s">
        <v>39</v>
      </c>
    </row>
    <row r="22" spans="1:11" x14ac:dyDescent="0.3">
      <c r="A22" t="s">
        <v>23</v>
      </c>
      <c r="B22" t="s">
        <v>40</v>
      </c>
      <c r="C22">
        <v>1</v>
      </c>
      <c r="D22">
        <v>1</v>
      </c>
      <c r="F22" t="s">
        <v>23</v>
      </c>
      <c r="G22" t="s">
        <v>40</v>
      </c>
      <c r="H22">
        <v>407</v>
      </c>
      <c r="I22">
        <v>407</v>
      </c>
      <c r="J22">
        <v>0</v>
      </c>
      <c r="K22">
        <v>0</v>
      </c>
    </row>
    <row r="23" spans="1:11" x14ac:dyDescent="0.3">
      <c r="A23" t="s">
        <v>30</v>
      </c>
      <c r="B23" t="s">
        <v>41</v>
      </c>
      <c r="F23" t="s">
        <v>30</v>
      </c>
      <c r="G23" t="s">
        <v>41</v>
      </c>
    </row>
    <row r="24" spans="1:11" x14ac:dyDescent="0.3">
      <c r="A24" t="s">
        <v>30</v>
      </c>
      <c r="B24" t="s">
        <v>42</v>
      </c>
      <c r="F24" t="s">
        <v>30</v>
      </c>
      <c r="G24" t="s">
        <v>42</v>
      </c>
    </row>
    <row r="25" spans="1:11" x14ac:dyDescent="0.3">
      <c r="A25" t="s">
        <v>21</v>
      </c>
      <c r="B25" t="s">
        <v>43</v>
      </c>
      <c r="C25">
        <v>1</v>
      </c>
      <c r="D25">
        <v>2</v>
      </c>
      <c r="F25" t="s">
        <v>21</v>
      </c>
      <c r="G25" t="s">
        <v>43</v>
      </c>
      <c r="H25">
        <v>874</v>
      </c>
      <c r="I25">
        <v>874</v>
      </c>
      <c r="J25">
        <v>0</v>
      </c>
      <c r="K25">
        <v>0</v>
      </c>
    </row>
    <row r="26" spans="1:11" x14ac:dyDescent="0.3">
      <c r="A26" t="s">
        <v>15</v>
      </c>
      <c r="B26" t="s">
        <v>44</v>
      </c>
      <c r="F26" t="s">
        <v>15</v>
      </c>
      <c r="G26" t="s">
        <v>44</v>
      </c>
    </row>
    <row r="27" spans="1:11" x14ac:dyDescent="0.3">
      <c r="A27" t="s">
        <v>21</v>
      </c>
      <c r="B27" t="s">
        <v>45</v>
      </c>
      <c r="F27" t="s">
        <v>21</v>
      </c>
      <c r="G27" t="s">
        <v>45</v>
      </c>
    </row>
    <row r="28" spans="1:11" x14ac:dyDescent="0.3">
      <c r="A28" t="s">
        <v>15</v>
      </c>
      <c r="B28" t="s">
        <v>46</v>
      </c>
      <c r="C28">
        <v>3</v>
      </c>
      <c r="D28">
        <v>25</v>
      </c>
      <c r="F28" t="s">
        <v>15</v>
      </c>
      <c r="G28" t="s">
        <v>46</v>
      </c>
      <c r="H28">
        <v>11652</v>
      </c>
      <c r="I28">
        <v>12709</v>
      </c>
      <c r="J28">
        <v>0</v>
      </c>
      <c r="K28">
        <v>0</v>
      </c>
    </row>
    <row r="29" spans="1:11" x14ac:dyDescent="0.3">
      <c r="A29" t="s">
        <v>21</v>
      </c>
      <c r="B29" t="s">
        <v>47</v>
      </c>
      <c r="F29" t="s">
        <v>21</v>
      </c>
      <c r="G29" t="s">
        <v>47</v>
      </c>
    </row>
    <row r="30" spans="1:11" x14ac:dyDescent="0.3">
      <c r="A30" t="s">
        <v>21</v>
      </c>
      <c r="B30" t="s">
        <v>48</v>
      </c>
      <c r="F30" t="s">
        <v>21</v>
      </c>
      <c r="G30" t="s">
        <v>48</v>
      </c>
    </row>
    <row r="31" spans="1:11" x14ac:dyDescent="0.3">
      <c r="A31" t="s">
        <v>23</v>
      </c>
      <c r="B31" t="s">
        <v>49</v>
      </c>
      <c r="C31">
        <v>2</v>
      </c>
      <c r="D31">
        <v>2</v>
      </c>
      <c r="F31" t="s">
        <v>23</v>
      </c>
      <c r="G31" t="s">
        <v>49</v>
      </c>
      <c r="H31">
        <v>3232</v>
      </c>
      <c r="I31">
        <v>3232</v>
      </c>
      <c r="J31">
        <v>0</v>
      </c>
      <c r="K31">
        <v>0</v>
      </c>
    </row>
    <row r="32" spans="1:11" x14ac:dyDescent="0.3">
      <c r="A32" t="s">
        <v>25</v>
      </c>
      <c r="B32" t="s">
        <v>50</v>
      </c>
      <c r="F32" t="s">
        <v>25</v>
      </c>
      <c r="G32" t="s">
        <v>50</v>
      </c>
    </row>
    <row r="33" spans="1:11" x14ac:dyDescent="0.3">
      <c r="A33" t="s">
        <v>17</v>
      </c>
      <c r="B33" t="s">
        <v>51</v>
      </c>
      <c r="F33" t="s">
        <v>17</v>
      </c>
      <c r="G33" t="s">
        <v>51</v>
      </c>
    </row>
    <row r="34" spans="1:11" x14ac:dyDescent="0.3">
      <c r="A34" t="s">
        <v>13</v>
      </c>
      <c r="B34" t="s">
        <v>52</v>
      </c>
      <c r="F34" t="s">
        <v>13</v>
      </c>
      <c r="G34" t="s">
        <v>52</v>
      </c>
    </row>
    <row r="35" spans="1:11" x14ac:dyDescent="0.3">
      <c r="A35" t="s">
        <v>23</v>
      </c>
      <c r="B35" t="s">
        <v>53</v>
      </c>
      <c r="F35" t="s">
        <v>23</v>
      </c>
      <c r="G35" t="s">
        <v>53</v>
      </c>
    </row>
    <row r="36" spans="1:11" x14ac:dyDescent="0.3">
      <c r="A36" t="s">
        <v>30</v>
      </c>
      <c r="B36" t="s">
        <v>54</v>
      </c>
      <c r="C36">
        <v>6</v>
      </c>
      <c r="D36">
        <v>27</v>
      </c>
      <c r="F36" t="s">
        <v>30</v>
      </c>
      <c r="G36" t="s">
        <v>54</v>
      </c>
      <c r="H36">
        <v>5640</v>
      </c>
      <c r="I36">
        <v>9077</v>
      </c>
      <c r="J36">
        <v>0</v>
      </c>
      <c r="K36">
        <v>0</v>
      </c>
    </row>
    <row r="37" spans="1:11" x14ac:dyDescent="0.3">
      <c r="A37" t="s">
        <v>17</v>
      </c>
      <c r="B37" t="s">
        <v>55</v>
      </c>
      <c r="F37" t="s">
        <v>17</v>
      </c>
      <c r="G37" t="s">
        <v>55</v>
      </c>
    </row>
    <row r="38" spans="1:11" x14ac:dyDescent="0.3">
      <c r="A38" t="s">
        <v>13</v>
      </c>
      <c r="B38" t="s">
        <v>56</v>
      </c>
      <c r="F38" t="s">
        <v>13</v>
      </c>
      <c r="G38" t="s">
        <v>56</v>
      </c>
    </row>
    <row r="39" spans="1:11" x14ac:dyDescent="0.3">
      <c r="A39" t="s">
        <v>25</v>
      </c>
      <c r="B39" t="s">
        <v>57</v>
      </c>
      <c r="C39">
        <v>11</v>
      </c>
      <c r="D39">
        <v>11</v>
      </c>
      <c r="F39" t="s">
        <v>25</v>
      </c>
      <c r="G39" t="s">
        <v>57</v>
      </c>
      <c r="H39">
        <v>25539</v>
      </c>
      <c r="I39">
        <v>29701</v>
      </c>
      <c r="J39">
        <v>0</v>
      </c>
      <c r="K39">
        <v>0</v>
      </c>
    </row>
    <row r="40" spans="1:11" x14ac:dyDescent="0.3">
      <c r="A40" t="s">
        <v>25</v>
      </c>
      <c r="B40" t="s">
        <v>58</v>
      </c>
      <c r="F40" t="s">
        <v>25</v>
      </c>
      <c r="G40" t="s">
        <v>58</v>
      </c>
    </row>
    <row r="41" spans="1:11" x14ac:dyDescent="0.3">
      <c r="A41" t="s">
        <v>23</v>
      </c>
      <c r="B41" t="s">
        <v>59</v>
      </c>
      <c r="F41" t="s">
        <v>23</v>
      </c>
      <c r="G41" t="s">
        <v>59</v>
      </c>
    </row>
    <row r="42" spans="1:11" x14ac:dyDescent="0.3">
      <c r="A42" t="s">
        <v>15</v>
      </c>
      <c r="B42" t="s">
        <v>60</v>
      </c>
      <c r="C42">
        <v>3</v>
      </c>
      <c r="D42">
        <v>6</v>
      </c>
      <c r="F42" t="s">
        <v>15</v>
      </c>
      <c r="G42" t="s">
        <v>60</v>
      </c>
      <c r="H42">
        <v>4953</v>
      </c>
      <c r="I42">
        <v>5041</v>
      </c>
      <c r="J42">
        <v>0</v>
      </c>
      <c r="K42">
        <v>0</v>
      </c>
    </row>
    <row r="43" spans="1:11" x14ac:dyDescent="0.3">
      <c r="A43" t="s">
        <v>21</v>
      </c>
      <c r="B43" t="s">
        <v>61</v>
      </c>
      <c r="F43" t="s">
        <v>21</v>
      </c>
      <c r="G43" t="s">
        <v>61</v>
      </c>
    </row>
    <row r="44" spans="1:11" x14ac:dyDescent="0.3">
      <c r="A44" t="s">
        <v>15</v>
      </c>
      <c r="B44" t="s">
        <v>62</v>
      </c>
      <c r="F44" t="s">
        <v>15</v>
      </c>
      <c r="G44" t="s">
        <v>62</v>
      </c>
    </row>
    <row r="45" spans="1:11" x14ac:dyDescent="0.3">
      <c r="A45" t="s">
        <v>17</v>
      </c>
      <c r="B45" t="s">
        <v>63</v>
      </c>
      <c r="C45">
        <v>3</v>
      </c>
      <c r="D45">
        <v>7</v>
      </c>
      <c r="F45" t="s">
        <v>17</v>
      </c>
      <c r="G45" t="s">
        <v>63</v>
      </c>
      <c r="H45">
        <v>545</v>
      </c>
      <c r="I45">
        <v>545</v>
      </c>
      <c r="J45">
        <v>0</v>
      </c>
      <c r="K45">
        <v>0</v>
      </c>
    </row>
    <row r="46" spans="1:11" x14ac:dyDescent="0.3">
      <c r="A46" t="s">
        <v>17</v>
      </c>
      <c r="B46" t="s">
        <v>64</v>
      </c>
      <c r="C46">
        <v>1</v>
      </c>
      <c r="D46">
        <v>2</v>
      </c>
      <c r="F46" t="s">
        <v>17</v>
      </c>
      <c r="G46" t="s">
        <v>64</v>
      </c>
      <c r="H46">
        <v>143</v>
      </c>
      <c r="I46">
        <v>76</v>
      </c>
      <c r="J46">
        <v>0</v>
      </c>
      <c r="K46">
        <v>0</v>
      </c>
    </row>
    <row r="47" spans="1:11" x14ac:dyDescent="0.3">
      <c r="A47" t="s">
        <v>25</v>
      </c>
      <c r="B47" t="s">
        <v>65</v>
      </c>
      <c r="F47" t="s">
        <v>25</v>
      </c>
      <c r="G47" t="s">
        <v>65</v>
      </c>
    </row>
    <row r="48" spans="1:11" x14ac:dyDescent="0.3">
      <c r="A48" t="s">
        <v>23</v>
      </c>
      <c r="B48" t="s">
        <v>66</v>
      </c>
      <c r="F48" t="s">
        <v>23</v>
      </c>
      <c r="G48" t="s">
        <v>66</v>
      </c>
    </row>
    <row r="49" spans="1:7" x14ac:dyDescent="0.3">
      <c r="A49" t="s">
        <v>13</v>
      </c>
      <c r="B49" t="s">
        <v>67</v>
      </c>
      <c r="F49" t="s">
        <v>13</v>
      </c>
      <c r="G49" t="s">
        <v>67</v>
      </c>
    </row>
    <row r="50" spans="1:7" x14ac:dyDescent="0.3">
      <c r="A50" t="s">
        <v>30</v>
      </c>
      <c r="B50" t="s">
        <v>68</v>
      </c>
      <c r="F50" t="s">
        <v>30</v>
      </c>
      <c r="G50" t="s">
        <v>68</v>
      </c>
    </row>
    <row r="51" spans="1:7" x14ac:dyDescent="0.3">
      <c r="A51" t="s">
        <v>25</v>
      </c>
      <c r="B51" t="s">
        <v>69</v>
      </c>
      <c r="F51" t="s">
        <v>25</v>
      </c>
      <c r="G51" t="s">
        <v>69</v>
      </c>
    </row>
    <row r="52" spans="1:7" x14ac:dyDescent="0.3">
      <c r="A52" t="s">
        <v>21</v>
      </c>
      <c r="B52" t="s">
        <v>70</v>
      </c>
      <c r="F52" t="s">
        <v>21</v>
      </c>
      <c r="G52" t="s">
        <v>70</v>
      </c>
    </row>
    <row r="58" spans="1:7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13A7-525C-436B-BE4E-26BD6C52F684}">
  <dimension ref="A1:P58"/>
  <sheetViews>
    <sheetView topLeftCell="A28" workbookViewId="0">
      <selection activeCell="A58" sqref="A58"/>
    </sheetView>
  </sheetViews>
  <sheetFormatPr defaultRowHeight="14.4" x14ac:dyDescent="0.3"/>
  <cols>
    <col min="1" max="1" width="8.77734375" customWidth="1"/>
    <col min="3" max="3" width="15.21875" customWidth="1"/>
    <col min="4" max="4" width="19.5546875" customWidth="1"/>
    <col min="5" max="5" width="24.77734375" customWidth="1"/>
    <col min="6" max="6" width="35.21875" customWidth="1"/>
    <col min="7" max="7" width="23.77734375" customWidth="1"/>
    <col min="8" max="8" width="12.44140625" customWidth="1"/>
    <col min="10" max="10" width="8.77734375" customWidth="1"/>
    <col min="12" max="12" width="15.21875" customWidth="1"/>
    <col min="13" max="14" width="14.44140625" customWidth="1"/>
    <col min="15" max="15" width="18.77734375" customWidth="1"/>
    <col min="16" max="16" width="11.44140625" customWidth="1"/>
  </cols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J1" t="s">
        <v>0</v>
      </c>
      <c r="K1" t="s">
        <v>1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 x14ac:dyDescent="0.3">
      <c r="A2" t="s">
        <v>13</v>
      </c>
      <c r="B2" t="s">
        <v>14</v>
      </c>
      <c r="H2">
        <f>SUM(Sept24_FNS418_Sites[[#This Row],[26aA - Schools]:[26aE - Non-Profit Private]])</f>
        <v>0</v>
      </c>
      <c r="J2" t="s">
        <v>13</v>
      </c>
      <c r="K2" t="s">
        <v>14</v>
      </c>
      <c r="P2">
        <f t="shared" ref="P2:P52" si="0">SUM(L2:O2)</f>
        <v>0</v>
      </c>
    </row>
    <row r="3" spans="1:16" x14ac:dyDescent="0.3">
      <c r="A3" t="s">
        <v>15</v>
      </c>
      <c r="B3" t="s">
        <v>16</v>
      </c>
      <c r="H3">
        <f>SUM(Sept24_FNS418_Sites[[#This Row],[26aA - Schools]:[26aE - Non-Profit Private]])</f>
        <v>0</v>
      </c>
      <c r="J3" t="s">
        <v>15</v>
      </c>
      <c r="K3" t="s">
        <v>16</v>
      </c>
      <c r="P3">
        <f t="shared" si="0"/>
        <v>0</v>
      </c>
    </row>
    <row r="4" spans="1:16" x14ac:dyDescent="0.3">
      <c r="A4" t="s">
        <v>17</v>
      </c>
      <c r="B4" t="s">
        <v>18</v>
      </c>
      <c r="H4">
        <f>SUM(Sept24_FNS418_Sites[[#This Row],[26aA - Schools]:[26aE - Non-Profit Private]])</f>
        <v>0</v>
      </c>
      <c r="J4" t="s">
        <v>17</v>
      </c>
      <c r="K4" t="s">
        <v>18</v>
      </c>
      <c r="P4">
        <f t="shared" si="0"/>
        <v>0</v>
      </c>
    </row>
    <row r="5" spans="1:16" x14ac:dyDescent="0.3">
      <c r="A5" t="s">
        <v>17</v>
      </c>
      <c r="B5" t="s">
        <v>19</v>
      </c>
      <c r="H5">
        <f>SUM(Sept24_FNS418_Sites[[#This Row],[26aA - Schools]:[26aE - Non-Profit Private]])</f>
        <v>0</v>
      </c>
      <c r="J5" t="s">
        <v>17</v>
      </c>
      <c r="K5" t="s">
        <v>19</v>
      </c>
      <c r="P5">
        <f t="shared" si="0"/>
        <v>0</v>
      </c>
    </row>
    <row r="6" spans="1:16" x14ac:dyDescent="0.3">
      <c r="A6" t="s">
        <v>13</v>
      </c>
      <c r="B6" t="s">
        <v>20</v>
      </c>
      <c r="H6">
        <f>SUM(Sept24_FNS418_Sites[[#This Row],[26aA - Schools]:[26aE - Non-Profit Private]])</f>
        <v>0</v>
      </c>
      <c r="J6" t="s">
        <v>13</v>
      </c>
      <c r="K6" t="s">
        <v>20</v>
      </c>
      <c r="P6">
        <f t="shared" si="0"/>
        <v>0</v>
      </c>
    </row>
    <row r="7" spans="1:16" x14ac:dyDescent="0.3">
      <c r="A7" t="s">
        <v>21</v>
      </c>
      <c r="B7" t="s">
        <v>22</v>
      </c>
      <c r="H7">
        <f>SUM(Sept24_FNS418_Sites[[#This Row],[26aA - Schools]:[26aE - Non-Profit Private]])</f>
        <v>0</v>
      </c>
      <c r="J7" t="s">
        <v>21</v>
      </c>
      <c r="K7" t="s">
        <v>22</v>
      </c>
      <c r="P7">
        <f t="shared" si="0"/>
        <v>0</v>
      </c>
    </row>
    <row r="8" spans="1:16" x14ac:dyDescent="0.3">
      <c r="A8" t="s">
        <v>23</v>
      </c>
      <c r="B8" t="s">
        <v>24</v>
      </c>
      <c r="H8">
        <f>SUM(Sept24_FNS418_Sites[[#This Row],[26aA - Schools]:[26aE - Non-Profit Private]])</f>
        <v>0</v>
      </c>
      <c r="J8" t="s">
        <v>23</v>
      </c>
      <c r="K8" t="s">
        <v>24</v>
      </c>
      <c r="P8">
        <f t="shared" si="0"/>
        <v>0</v>
      </c>
    </row>
    <row r="9" spans="1:16" x14ac:dyDescent="0.3">
      <c r="A9" t="s">
        <v>25</v>
      </c>
      <c r="B9" t="s">
        <v>26</v>
      </c>
      <c r="H9">
        <f>SUM(Sept24_FNS418_Sites[[#This Row],[26aA - Schools]:[26aE - Non-Profit Private]])</f>
        <v>0</v>
      </c>
      <c r="J9" t="s">
        <v>25</v>
      </c>
      <c r="K9" t="s">
        <v>26</v>
      </c>
      <c r="P9">
        <f t="shared" si="0"/>
        <v>0</v>
      </c>
    </row>
    <row r="10" spans="1:16" x14ac:dyDescent="0.3">
      <c r="A10" t="s">
        <v>15</v>
      </c>
      <c r="B10" t="s">
        <v>27</v>
      </c>
      <c r="H10">
        <f>SUM(Sept24_FNS418_Sites[[#This Row],[26aA - Schools]:[26aE - Non-Profit Private]])</f>
        <v>0</v>
      </c>
      <c r="J10" t="s">
        <v>15</v>
      </c>
      <c r="K10" t="s">
        <v>27</v>
      </c>
      <c r="P10">
        <f t="shared" si="0"/>
        <v>0</v>
      </c>
    </row>
    <row r="11" spans="1:16" x14ac:dyDescent="0.3">
      <c r="A11" t="s">
        <v>15</v>
      </c>
      <c r="B11" t="s">
        <v>28</v>
      </c>
      <c r="H11">
        <f>SUM(Sept24_FNS418_Sites[[#This Row],[26aA - Schools]:[26aE - Non-Profit Private]])</f>
        <v>0</v>
      </c>
      <c r="J11" t="s">
        <v>15</v>
      </c>
      <c r="K11" t="s">
        <v>28</v>
      </c>
      <c r="P11">
        <f t="shared" si="0"/>
        <v>0</v>
      </c>
    </row>
    <row r="12" spans="1:16" x14ac:dyDescent="0.3">
      <c r="A12" t="s">
        <v>13</v>
      </c>
      <c r="B12" t="s">
        <v>29</v>
      </c>
      <c r="H12">
        <f>SUM(Sept24_FNS418_Sites[[#This Row],[26aA - Schools]:[26aE - Non-Profit Private]])</f>
        <v>0</v>
      </c>
      <c r="J12" t="s">
        <v>13</v>
      </c>
      <c r="K12" t="s">
        <v>29</v>
      </c>
      <c r="P12">
        <f t="shared" si="0"/>
        <v>0</v>
      </c>
    </row>
    <row r="13" spans="1:16" x14ac:dyDescent="0.3">
      <c r="A13" t="s">
        <v>30</v>
      </c>
      <c r="B13" t="s">
        <v>31</v>
      </c>
      <c r="H13">
        <f>SUM(Sept24_FNS418_Sites[[#This Row],[26aA - Schools]:[26aE - Non-Profit Private]])</f>
        <v>0</v>
      </c>
      <c r="J13" t="s">
        <v>30</v>
      </c>
      <c r="K13" t="s">
        <v>31</v>
      </c>
      <c r="P13">
        <f t="shared" si="0"/>
        <v>0</v>
      </c>
    </row>
    <row r="14" spans="1:16" x14ac:dyDescent="0.3">
      <c r="A14" t="s">
        <v>13</v>
      </c>
      <c r="B14" t="s">
        <v>32</v>
      </c>
      <c r="H14">
        <f>SUM(Sept24_FNS418_Sites[[#This Row],[26aA - Schools]:[26aE - Non-Profit Private]])</f>
        <v>0</v>
      </c>
      <c r="J14" t="s">
        <v>13</v>
      </c>
      <c r="K14" t="s">
        <v>32</v>
      </c>
      <c r="P14">
        <f t="shared" si="0"/>
        <v>0</v>
      </c>
    </row>
    <row r="15" spans="1:16" x14ac:dyDescent="0.3">
      <c r="A15" t="s">
        <v>30</v>
      </c>
      <c r="B15" t="s">
        <v>33</v>
      </c>
      <c r="H15">
        <f>SUM(Sept24_FNS418_Sites[[#This Row],[26aA - Schools]:[26aE - Non-Profit Private]])</f>
        <v>0</v>
      </c>
      <c r="J15" t="s">
        <v>30</v>
      </c>
      <c r="K15" t="s">
        <v>33</v>
      </c>
      <c r="P15">
        <f t="shared" si="0"/>
        <v>0</v>
      </c>
    </row>
    <row r="16" spans="1:16" x14ac:dyDescent="0.3">
      <c r="A16" t="s">
        <v>30</v>
      </c>
      <c r="B16" t="s">
        <v>34</v>
      </c>
      <c r="H16">
        <f>SUM(Sept24_FNS418_Sites[[#This Row],[26aA - Schools]:[26aE - Non-Profit Private]])</f>
        <v>0</v>
      </c>
      <c r="J16" t="s">
        <v>30</v>
      </c>
      <c r="K16" t="s">
        <v>34</v>
      </c>
      <c r="P16">
        <f t="shared" si="0"/>
        <v>0</v>
      </c>
    </row>
    <row r="17" spans="1:16" x14ac:dyDescent="0.3">
      <c r="A17" t="s">
        <v>21</v>
      </c>
      <c r="B17" t="s">
        <v>35</v>
      </c>
      <c r="H17">
        <f>SUM(Sept24_FNS418_Sites[[#This Row],[26aA - Schools]:[26aE - Non-Profit Private]])</f>
        <v>0</v>
      </c>
      <c r="J17" t="s">
        <v>21</v>
      </c>
      <c r="K17" t="s">
        <v>35</v>
      </c>
      <c r="P17">
        <f t="shared" si="0"/>
        <v>0</v>
      </c>
    </row>
    <row r="18" spans="1:16" x14ac:dyDescent="0.3">
      <c r="A18" t="s">
        <v>15</v>
      </c>
      <c r="B18" t="s">
        <v>36</v>
      </c>
      <c r="C18">
        <v>1</v>
      </c>
      <c r="D18">
        <v>0</v>
      </c>
      <c r="E18">
        <v>0</v>
      </c>
      <c r="F18">
        <v>0</v>
      </c>
      <c r="G18">
        <v>0</v>
      </c>
      <c r="H18">
        <f>SUM(Sept24_FNS418_Sites[[#This Row],[26aA - Schools]:[26aE - Non-Profit Private]])</f>
        <v>1</v>
      </c>
      <c r="J18" t="s">
        <v>15</v>
      </c>
      <c r="K18" t="s">
        <v>36</v>
      </c>
      <c r="L18">
        <v>0</v>
      </c>
      <c r="M18">
        <v>107</v>
      </c>
      <c r="N18">
        <v>0</v>
      </c>
      <c r="O18">
        <v>0</v>
      </c>
      <c r="P18">
        <f t="shared" si="0"/>
        <v>107</v>
      </c>
    </row>
    <row r="19" spans="1:16" x14ac:dyDescent="0.3">
      <c r="A19" t="s">
        <v>17</v>
      </c>
      <c r="B19" t="s">
        <v>37</v>
      </c>
      <c r="H19">
        <f>SUM(Sept24_FNS418_Sites[[#This Row],[26aA - Schools]:[26aE - Non-Profit Private]])</f>
        <v>0</v>
      </c>
      <c r="J19" t="s">
        <v>17</v>
      </c>
      <c r="K19" t="s">
        <v>37</v>
      </c>
      <c r="P19">
        <f t="shared" si="0"/>
        <v>0</v>
      </c>
    </row>
    <row r="20" spans="1:16" x14ac:dyDescent="0.3">
      <c r="A20" t="s">
        <v>23</v>
      </c>
      <c r="B20" t="s">
        <v>38</v>
      </c>
      <c r="H20">
        <f>SUM(Sept24_FNS418_Sites[[#This Row],[26aA - Schools]:[26aE - Non-Profit Private]])</f>
        <v>0</v>
      </c>
      <c r="J20" t="s">
        <v>23</v>
      </c>
      <c r="K20" t="s">
        <v>38</v>
      </c>
      <c r="P20">
        <f t="shared" si="0"/>
        <v>0</v>
      </c>
    </row>
    <row r="21" spans="1:16" x14ac:dyDescent="0.3">
      <c r="A21" t="s">
        <v>25</v>
      </c>
      <c r="B21" t="s">
        <v>39</v>
      </c>
      <c r="C21">
        <v>6</v>
      </c>
      <c r="D21">
        <v>0</v>
      </c>
      <c r="E21">
        <v>0</v>
      </c>
      <c r="F21">
        <v>0</v>
      </c>
      <c r="G21">
        <v>0</v>
      </c>
      <c r="H21">
        <f>SUM(Sept24_FNS418_Sites[[#This Row],[26aA - Schools]:[26aE - Non-Profit Private]])</f>
        <v>6</v>
      </c>
      <c r="J21" t="s">
        <v>25</v>
      </c>
      <c r="K21" t="s">
        <v>39</v>
      </c>
      <c r="L21">
        <v>60271</v>
      </c>
      <c r="M21">
        <v>63550</v>
      </c>
      <c r="N21">
        <v>55836</v>
      </c>
      <c r="O21">
        <v>59117</v>
      </c>
      <c r="P21">
        <f t="shared" si="0"/>
        <v>238774</v>
      </c>
    </row>
    <row r="22" spans="1:16" x14ac:dyDescent="0.3">
      <c r="A22" t="s">
        <v>23</v>
      </c>
      <c r="B22" t="s">
        <v>40</v>
      </c>
      <c r="H22">
        <f>SUM(Sept24_FNS418_Sites[[#This Row],[26aA - Schools]:[26aE - Non-Profit Private]])</f>
        <v>0</v>
      </c>
      <c r="J22" t="s">
        <v>23</v>
      </c>
      <c r="K22" t="s">
        <v>40</v>
      </c>
      <c r="P22">
        <f t="shared" si="0"/>
        <v>0</v>
      </c>
    </row>
    <row r="23" spans="1:16" x14ac:dyDescent="0.3">
      <c r="A23" t="s">
        <v>30</v>
      </c>
      <c r="B23" t="s">
        <v>41</v>
      </c>
      <c r="C23">
        <v>1</v>
      </c>
      <c r="D23">
        <v>0</v>
      </c>
      <c r="E23">
        <v>0</v>
      </c>
      <c r="F23">
        <v>0</v>
      </c>
      <c r="G23">
        <v>2</v>
      </c>
      <c r="H23">
        <f>SUM(Sept24_FNS418_Sites[[#This Row],[26aA - Schools]:[26aE - Non-Profit Private]])</f>
        <v>3</v>
      </c>
      <c r="J23" t="s">
        <v>30</v>
      </c>
      <c r="K23" t="s">
        <v>41</v>
      </c>
      <c r="L23">
        <v>619</v>
      </c>
      <c r="M23">
        <v>784</v>
      </c>
      <c r="N23">
        <v>200</v>
      </c>
      <c r="O23">
        <v>68</v>
      </c>
      <c r="P23">
        <f t="shared" si="0"/>
        <v>1671</v>
      </c>
    </row>
    <row r="24" spans="1:16" x14ac:dyDescent="0.3">
      <c r="A24" t="s">
        <v>30</v>
      </c>
      <c r="B24" t="s">
        <v>42</v>
      </c>
      <c r="H24">
        <f>SUM(Sept24_FNS418_Sites[[#This Row],[26aA - Schools]:[26aE - Non-Profit Private]])</f>
        <v>0</v>
      </c>
      <c r="J24" t="s">
        <v>30</v>
      </c>
      <c r="K24" t="s">
        <v>42</v>
      </c>
    </row>
    <row r="25" spans="1:16" x14ac:dyDescent="0.3">
      <c r="A25" t="s">
        <v>21</v>
      </c>
      <c r="B25" t="s">
        <v>43</v>
      </c>
      <c r="H25">
        <f>SUM(Sept24_FNS418_Sites[[#This Row],[26aA - Schools]:[26aE - Non-Profit Private]])</f>
        <v>0</v>
      </c>
      <c r="J25" t="s">
        <v>21</v>
      </c>
      <c r="K25" t="s">
        <v>43</v>
      </c>
      <c r="P25">
        <f t="shared" si="0"/>
        <v>0</v>
      </c>
    </row>
    <row r="26" spans="1:16" x14ac:dyDescent="0.3">
      <c r="A26" t="s">
        <v>15</v>
      </c>
      <c r="B26" t="s">
        <v>44</v>
      </c>
      <c r="H26">
        <f>SUM(Sept24_FNS418_Sites[[#This Row],[26aA - Schools]:[26aE - Non-Profit Private]])</f>
        <v>0</v>
      </c>
      <c r="J26" t="s">
        <v>15</v>
      </c>
      <c r="K26" t="s">
        <v>44</v>
      </c>
      <c r="P26">
        <f t="shared" si="0"/>
        <v>0</v>
      </c>
    </row>
    <row r="27" spans="1:16" x14ac:dyDescent="0.3">
      <c r="A27" t="s">
        <v>21</v>
      </c>
      <c r="B27" t="s">
        <v>45</v>
      </c>
      <c r="H27">
        <f>SUM(Sept24_FNS418_Sites[[#This Row],[26aA - Schools]:[26aE - Non-Profit Private]])</f>
        <v>0</v>
      </c>
      <c r="J27" t="s">
        <v>21</v>
      </c>
      <c r="K27" t="s">
        <v>45</v>
      </c>
      <c r="P27">
        <f t="shared" si="0"/>
        <v>0</v>
      </c>
    </row>
    <row r="28" spans="1:16" x14ac:dyDescent="0.3">
      <c r="A28" t="s">
        <v>15</v>
      </c>
      <c r="B28" t="s">
        <v>46</v>
      </c>
      <c r="H28">
        <f>SUM(Sept24_FNS418_Sites[[#This Row],[26aA - Schools]:[26aE - Non-Profit Private]])</f>
        <v>0</v>
      </c>
      <c r="J28" t="s">
        <v>15</v>
      </c>
      <c r="K28" t="s">
        <v>46</v>
      </c>
      <c r="P28">
        <f t="shared" si="0"/>
        <v>0</v>
      </c>
    </row>
    <row r="29" spans="1:16" x14ac:dyDescent="0.3">
      <c r="A29" t="s">
        <v>21</v>
      </c>
      <c r="B29" t="s">
        <v>47</v>
      </c>
      <c r="H29">
        <f>SUM(Sept24_FNS418_Sites[[#This Row],[26aA - Schools]:[26aE - Non-Profit Private]])</f>
        <v>0</v>
      </c>
      <c r="J29" t="s">
        <v>21</v>
      </c>
      <c r="K29" t="s">
        <v>47</v>
      </c>
      <c r="P29">
        <f t="shared" si="0"/>
        <v>0</v>
      </c>
    </row>
    <row r="30" spans="1:16" x14ac:dyDescent="0.3">
      <c r="A30" t="s">
        <v>21</v>
      </c>
      <c r="B30" t="s">
        <v>48</v>
      </c>
      <c r="H30">
        <f>SUM(Sept24_FNS418_Sites[[#This Row],[26aA - Schools]:[26aE - Non-Profit Private]])</f>
        <v>0</v>
      </c>
      <c r="J30" t="s">
        <v>21</v>
      </c>
      <c r="K30" t="s">
        <v>48</v>
      </c>
      <c r="P30">
        <f t="shared" si="0"/>
        <v>0</v>
      </c>
    </row>
    <row r="31" spans="1:16" x14ac:dyDescent="0.3">
      <c r="A31" t="s">
        <v>23</v>
      </c>
      <c r="B31" t="s">
        <v>49</v>
      </c>
      <c r="H31">
        <f>SUM(Sept24_FNS418_Sites[[#This Row],[26aA - Schools]:[26aE - Non-Profit Private]])</f>
        <v>0</v>
      </c>
      <c r="J31" t="s">
        <v>23</v>
      </c>
      <c r="K31" t="s">
        <v>49</v>
      </c>
      <c r="P31">
        <f t="shared" si="0"/>
        <v>0</v>
      </c>
    </row>
    <row r="32" spans="1:16" x14ac:dyDescent="0.3">
      <c r="A32" t="s">
        <v>25</v>
      </c>
      <c r="B32" t="s">
        <v>50</v>
      </c>
      <c r="H32">
        <f>SUM(Sept24_FNS418_Sites[[#This Row],[26aA - Schools]:[26aE - Non-Profit Private]])</f>
        <v>0</v>
      </c>
      <c r="J32" t="s">
        <v>25</v>
      </c>
      <c r="K32" t="s">
        <v>50</v>
      </c>
      <c r="P32">
        <f t="shared" si="0"/>
        <v>0</v>
      </c>
    </row>
    <row r="33" spans="1:16" x14ac:dyDescent="0.3">
      <c r="A33" t="s">
        <v>17</v>
      </c>
      <c r="B33" t="s">
        <v>51</v>
      </c>
      <c r="H33">
        <f>SUM(Sept24_FNS418_Sites[[#This Row],[26aA - Schools]:[26aE - Non-Profit Private]])</f>
        <v>0</v>
      </c>
      <c r="J33" t="s">
        <v>17</v>
      </c>
      <c r="K33" t="s">
        <v>51</v>
      </c>
      <c r="P33">
        <f t="shared" si="0"/>
        <v>0</v>
      </c>
    </row>
    <row r="34" spans="1:16" x14ac:dyDescent="0.3">
      <c r="A34" t="s">
        <v>13</v>
      </c>
      <c r="B34" t="s">
        <v>52</v>
      </c>
      <c r="C34">
        <v>0</v>
      </c>
      <c r="D34">
        <v>0</v>
      </c>
      <c r="E34">
        <v>0</v>
      </c>
      <c r="F34">
        <v>0</v>
      </c>
      <c r="G34">
        <v>4</v>
      </c>
      <c r="H34">
        <f>SUM(Sept24_FNS418_Sites[[#This Row],[26aA - Schools]:[26aE - Non-Profit Private]])</f>
        <v>4</v>
      </c>
      <c r="J34" t="s">
        <v>13</v>
      </c>
      <c r="K34" t="s">
        <v>52</v>
      </c>
      <c r="L34">
        <v>1045</v>
      </c>
      <c r="M34">
        <v>1045</v>
      </c>
      <c r="N34">
        <v>0</v>
      </c>
      <c r="O34">
        <v>0</v>
      </c>
      <c r="P34">
        <f t="shared" si="0"/>
        <v>2090</v>
      </c>
    </row>
    <row r="35" spans="1:16" x14ac:dyDescent="0.3">
      <c r="A35" t="s">
        <v>23</v>
      </c>
      <c r="B35" t="s">
        <v>53</v>
      </c>
      <c r="C35">
        <v>3</v>
      </c>
      <c r="D35">
        <v>0</v>
      </c>
      <c r="E35">
        <v>0</v>
      </c>
      <c r="F35">
        <v>0</v>
      </c>
      <c r="G35">
        <v>0</v>
      </c>
      <c r="H35">
        <f>SUM(Sept24_FNS418_Sites[[#This Row],[26aA - Schools]:[26aE - Non-Profit Private]])</f>
        <v>3</v>
      </c>
      <c r="J35" t="s">
        <v>23</v>
      </c>
      <c r="K35" t="s">
        <v>53</v>
      </c>
      <c r="L35">
        <v>2953</v>
      </c>
      <c r="M35">
        <v>2953</v>
      </c>
      <c r="N35">
        <v>0</v>
      </c>
      <c r="O35">
        <v>0</v>
      </c>
      <c r="P35">
        <f t="shared" si="0"/>
        <v>5906</v>
      </c>
    </row>
    <row r="36" spans="1:16" x14ac:dyDescent="0.3">
      <c r="A36" t="s">
        <v>30</v>
      </c>
      <c r="B36" t="s">
        <v>54</v>
      </c>
      <c r="H36">
        <f>SUM(Sept24_FNS418_Sites[[#This Row],[26aA - Schools]:[26aE - Non-Profit Private]])</f>
        <v>0</v>
      </c>
      <c r="J36" t="s">
        <v>30</v>
      </c>
      <c r="K36" t="s">
        <v>54</v>
      </c>
      <c r="P36">
        <f t="shared" si="0"/>
        <v>0</v>
      </c>
    </row>
    <row r="37" spans="1:16" x14ac:dyDescent="0.3">
      <c r="A37" t="s">
        <v>17</v>
      </c>
      <c r="B37" t="s">
        <v>55</v>
      </c>
      <c r="H37">
        <f>SUM(Sept24_FNS418_Sites[[#This Row],[26aA - Schools]:[26aE - Non-Profit Private]])</f>
        <v>0</v>
      </c>
      <c r="J37" t="s">
        <v>17</v>
      </c>
      <c r="K37" t="s">
        <v>55</v>
      </c>
      <c r="P37">
        <f t="shared" si="0"/>
        <v>0</v>
      </c>
    </row>
    <row r="38" spans="1:16" x14ac:dyDescent="0.3">
      <c r="A38" t="s">
        <v>13</v>
      </c>
      <c r="B38" t="s">
        <v>56</v>
      </c>
      <c r="H38">
        <f>SUM(Sept24_FNS418_Sites[[#This Row],[26aA - Schools]:[26aE - Non-Profit Private]])</f>
        <v>0</v>
      </c>
      <c r="J38" t="s">
        <v>13</v>
      </c>
      <c r="K38" t="s">
        <v>56</v>
      </c>
      <c r="P38">
        <f t="shared" si="0"/>
        <v>0</v>
      </c>
    </row>
    <row r="39" spans="1:16" x14ac:dyDescent="0.3">
      <c r="A39" t="s">
        <v>25</v>
      </c>
      <c r="B39" t="s">
        <v>57</v>
      </c>
      <c r="H39">
        <f>SUM(Sept24_FNS418_Sites[[#This Row],[26aA - Schools]:[26aE - Non-Profit Private]])</f>
        <v>0</v>
      </c>
      <c r="J39" t="s">
        <v>25</v>
      </c>
      <c r="K39" t="s">
        <v>57</v>
      </c>
      <c r="P39">
        <f t="shared" si="0"/>
        <v>0</v>
      </c>
    </row>
    <row r="40" spans="1:16" x14ac:dyDescent="0.3">
      <c r="A40" t="s">
        <v>25</v>
      </c>
      <c r="B40" t="s">
        <v>58</v>
      </c>
      <c r="H40">
        <f>SUM(Sept24_FNS418_Sites[[#This Row],[26aA - Schools]:[26aE - Non-Profit Private]])</f>
        <v>0</v>
      </c>
      <c r="J40" t="s">
        <v>25</v>
      </c>
      <c r="K40" t="s">
        <v>58</v>
      </c>
      <c r="P40">
        <f t="shared" si="0"/>
        <v>0</v>
      </c>
    </row>
    <row r="41" spans="1:16" x14ac:dyDescent="0.3">
      <c r="A41" t="s">
        <v>23</v>
      </c>
      <c r="B41" t="s">
        <v>59</v>
      </c>
      <c r="H41">
        <f>SUM(Sept24_FNS418_Sites[[#This Row],[26aA - Schools]:[26aE - Non-Profit Private]])</f>
        <v>0</v>
      </c>
      <c r="J41" t="s">
        <v>23</v>
      </c>
      <c r="K41" t="s">
        <v>59</v>
      </c>
      <c r="P41">
        <f t="shared" si="0"/>
        <v>0</v>
      </c>
    </row>
    <row r="42" spans="1:16" x14ac:dyDescent="0.3">
      <c r="A42" t="s">
        <v>15</v>
      </c>
      <c r="B42" t="s">
        <v>60</v>
      </c>
      <c r="H42">
        <f>SUM(Sept24_FNS418_Sites[[#This Row],[26aA - Schools]:[26aE - Non-Profit Private]])</f>
        <v>0</v>
      </c>
      <c r="J42" t="s">
        <v>15</v>
      </c>
      <c r="K42" t="s">
        <v>60</v>
      </c>
      <c r="P42">
        <f t="shared" si="0"/>
        <v>0</v>
      </c>
    </row>
    <row r="43" spans="1:16" x14ac:dyDescent="0.3">
      <c r="A43" t="s">
        <v>21</v>
      </c>
      <c r="B43" t="s">
        <v>61</v>
      </c>
      <c r="H43">
        <f>SUM(Sept24_FNS418_Sites[[#This Row],[26aA - Schools]:[26aE - Non-Profit Private]])</f>
        <v>0</v>
      </c>
      <c r="J43" t="s">
        <v>21</v>
      </c>
      <c r="K43" t="s">
        <v>61</v>
      </c>
      <c r="P43">
        <f t="shared" si="0"/>
        <v>0</v>
      </c>
    </row>
    <row r="44" spans="1:16" x14ac:dyDescent="0.3">
      <c r="A44" t="s">
        <v>15</v>
      </c>
      <c r="B44" t="s">
        <v>62</v>
      </c>
      <c r="H44">
        <f>SUM(Sept24_FNS418_Sites[[#This Row],[26aA - Schools]:[26aE - Non-Profit Private]])</f>
        <v>0</v>
      </c>
      <c r="J44" t="s">
        <v>15</v>
      </c>
      <c r="K44" t="s">
        <v>62</v>
      </c>
      <c r="P44">
        <f t="shared" si="0"/>
        <v>0</v>
      </c>
    </row>
    <row r="45" spans="1:16" x14ac:dyDescent="0.3">
      <c r="A45" t="s">
        <v>17</v>
      </c>
      <c r="B45" t="s">
        <v>63</v>
      </c>
      <c r="H45">
        <f>SUM(Sept24_FNS418_Sites[[#This Row],[26aA - Schools]:[26aE - Non-Profit Private]])</f>
        <v>0</v>
      </c>
      <c r="J45" t="s">
        <v>17</v>
      </c>
      <c r="K45" t="s">
        <v>63</v>
      </c>
      <c r="P45">
        <f t="shared" si="0"/>
        <v>0</v>
      </c>
    </row>
    <row r="46" spans="1:16" x14ac:dyDescent="0.3">
      <c r="A46" t="s">
        <v>17</v>
      </c>
      <c r="B46" t="s">
        <v>64</v>
      </c>
      <c r="H46">
        <f>SUM(Sept24_FNS418_Sites[[#This Row],[26aA - Schools]:[26aE - Non-Profit Private]])</f>
        <v>0</v>
      </c>
      <c r="J46" t="s">
        <v>17</v>
      </c>
      <c r="K46" t="s">
        <v>64</v>
      </c>
      <c r="P46">
        <f t="shared" si="0"/>
        <v>0</v>
      </c>
    </row>
    <row r="47" spans="1:16" x14ac:dyDescent="0.3">
      <c r="A47" t="s">
        <v>25</v>
      </c>
      <c r="B47" t="s">
        <v>65</v>
      </c>
      <c r="H47">
        <f>SUM(Sept24_FNS418_Sites[[#This Row],[26aA - Schools]:[26aE - Non-Profit Private]])</f>
        <v>0</v>
      </c>
      <c r="J47" t="s">
        <v>25</v>
      </c>
      <c r="K47" t="s">
        <v>65</v>
      </c>
      <c r="P47">
        <f t="shared" si="0"/>
        <v>0</v>
      </c>
    </row>
    <row r="48" spans="1:16" x14ac:dyDescent="0.3">
      <c r="A48" t="s">
        <v>23</v>
      </c>
      <c r="B48" t="s">
        <v>66</v>
      </c>
      <c r="H48">
        <f>SUM(Sept24_FNS418_Sites[[#This Row],[26aA - Schools]:[26aE - Non-Profit Private]])</f>
        <v>0</v>
      </c>
      <c r="J48" t="s">
        <v>23</v>
      </c>
      <c r="K48" t="s">
        <v>66</v>
      </c>
      <c r="P48">
        <f t="shared" si="0"/>
        <v>0</v>
      </c>
    </row>
    <row r="49" spans="1:16" x14ac:dyDescent="0.3">
      <c r="A49" t="s">
        <v>13</v>
      </c>
      <c r="B49" t="s">
        <v>67</v>
      </c>
      <c r="H49">
        <f>SUM(Sept24_FNS418_Sites[[#This Row],[26aA - Schools]:[26aE - Non-Profit Private]])</f>
        <v>0</v>
      </c>
      <c r="J49" t="s">
        <v>13</v>
      </c>
      <c r="K49" t="s">
        <v>67</v>
      </c>
      <c r="P49">
        <f t="shared" si="0"/>
        <v>0</v>
      </c>
    </row>
    <row r="50" spans="1:16" x14ac:dyDescent="0.3">
      <c r="A50" t="s">
        <v>30</v>
      </c>
      <c r="B50" t="s">
        <v>68</v>
      </c>
      <c r="H50">
        <f>SUM(Sept24_FNS418_Sites[[#This Row],[26aA - Schools]:[26aE - Non-Profit Private]])</f>
        <v>0</v>
      </c>
      <c r="J50" t="s">
        <v>30</v>
      </c>
      <c r="K50" t="s">
        <v>68</v>
      </c>
      <c r="P50">
        <f t="shared" si="0"/>
        <v>0</v>
      </c>
    </row>
    <row r="51" spans="1:16" x14ac:dyDescent="0.3">
      <c r="A51" t="s">
        <v>25</v>
      </c>
      <c r="B51" t="s">
        <v>69</v>
      </c>
      <c r="H51">
        <f>SUM(Sept24_FNS418_Sites[[#This Row],[26aA - Schools]:[26aE - Non-Profit Private]])</f>
        <v>0</v>
      </c>
      <c r="J51" t="s">
        <v>25</v>
      </c>
      <c r="K51" t="s">
        <v>69</v>
      </c>
      <c r="P51">
        <f t="shared" si="0"/>
        <v>0</v>
      </c>
    </row>
    <row r="52" spans="1:16" x14ac:dyDescent="0.3">
      <c r="A52" t="s">
        <v>21</v>
      </c>
      <c r="B52" t="s">
        <v>70</v>
      </c>
      <c r="H52">
        <f>SUM(Sept24_FNS418_Sites[[#This Row],[26aA - Schools]:[26aE - Non-Profit Private]])</f>
        <v>0</v>
      </c>
      <c r="J52" t="s">
        <v>21</v>
      </c>
      <c r="K52" t="s">
        <v>70</v>
      </c>
      <c r="P52">
        <f t="shared" si="0"/>
        <v>0</v>
      </c>
    </row>
    <row r="58" spans="1:16" x14ac:dyDescent="0.3">
      <c r="A58" t="s">
        <v>85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BEB2D9F40E13488AF46E42F33E5C46" ma:contentTypeVersion="18" ma:contentTypeDescription="Create a new document." ma:contentTypeScope="" ma:versionID="500768db078cecded18bceb2db446e57">
  <xsd:schema xmlns:xsd="http://www.w3.org/2001/XMLSchema" xmlns:xs="http://www.w3.org/2001/XMLSchema" xmlns:p="http://schemas.microsoft.com/office/2006/metadata/properties" xmlns:ns1="http://schemas.microsoft.com/sharepoint/v3" xmlns:ns2="cc5c571b-c10f-4331-a389-8d2c0fdfe307" xmlns:ns3="6524ce71-1899-4074-aeab-34c66d934e81" targetNamespace="http://schemas.microsoft.com/office/2006/metadata/properties" ma:root="true" ma:fieldsID="76fd534e0632510b9c1b4c7a2f65b41b" ns1:_="" ns2:_="" ns3:_="">
    <xsd:import namespace="http://schemas.microsoft.com/sharepoint/v3"/>
    <xsd:import namespace="cc5c571b-c10f-4331-a389-8d2c0fdfe307"/>
    <xsd:import namespace="6524ce71-1899-4074-aeab-34c66d934e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5c571b-c10f-4331-a389-8d2c0fdfe3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4ce71-1899-4074-aeab-34c66d934e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d0db51a-8289-45bf-a555-52736c83181d}" ma:internalName="TaxCatchAll" ma:showField="CatchAllData" ma:web="6524ce71-1899-4074-aeab-34c66d934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6524ce71-1899-4074-aeab-34c66d934e81" xsi:nil="true"/>
    <lcf76f155ced4ddcb4097134ff3c332f xmlns="cc5c571b-c10f-4331-a389-8d2c0fdfe3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CAE22A-06F2-4F32-AF6E-201CE6768E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c5c571b-c10f-4331-a389-8d2c0fdfe307"/>
    <ds:schemaRef ds:uri="6524ce71-1899-4074-aeab-34c66d934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6EE194-76F5-46AE-98FF-9C5AB8A8A7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335855-82DD-4ACE-920B-C8FB994524A7}">
  <ds:schemaRefs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microsoft.com/sharepoint/v3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6524ce71-1899-4074-aeab-34c66d934e81"/>
    <ds:schemaRef ds:uri="cc5c571b-c10f-4331-a389-8d2c0fdfe307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May_FNS418</vt:lpstr>
      <vt:lpstr>May_FNS10</vt:lpstr>
      <vt:lpstr>June_FNS418</vt:lpstr>
      <vt:lpstr>June_FNS10</vt:lpstr>
      <vt:lpstr>July_FNS418</vt:lpstr>
      <vt:lpstr>July_FNS10</vt:lpstr>
      <vt:lpstr>August_FNS418</vt:lpstr>
      <vt:lpstr>August_FNS10</vt:lpstr>
      <vt:lpstr>Sept_FNS418</vt:lpstr>
      <vt:lpstr>Compare 2023 to 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Barr, Susannah - FNS</dc:creator>
  <cp:keywords/>
  <dc:description/>
  <cp:lastModifiedBy>Newman, Katie - FNA</cp:lastModifiedBy>
  <cp:revision/>
  <dcterms:created xsi:type="dcterms:W3CDTF">2025-04-15T18:24:50Z</dcterms:created>
  <dcterms:modified xsi:type="dcterms:W3CDTF">2026-07-07T17:41:08Z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0x01010089BEB2D9F40E13488AF46E42F33E5C46</vt:lpwstr>
  </property>
  <property fmtid="{D5CDD505-2E9C-101B-9397-08002B2CF9AE}" pid="3" name="MediaServiceImageTags">
    <vt:lpwstr/>
  </property>
</Properties>
</file>