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usdagcc-my.sharepoint.com/personal/katie_newman_usda_gov/Documents/Web Files/FY2027 for Posting/F2S/"/>
    </mc:Choice>
  </mc:AlternateContent>
  <xr:revisionPtr revIDLastSave="16" documentId="8_{37D825A1-1286-438B-A227-2830149078C8}" xr6:coauthVersionLast="47" xr6:coauthVersionMax="47" xr10:uidLastSave="{257E8696-2DDF-44D0-AB32-C45E4DE5F568}"/>
  <bookViews>
    <workbookView xWindow="-108" yWindow="-108" windowWidth="23256" windowHeight="12456" tabRatio="825" firstSheet="5" activeTab="9" xr2:uid="{7C1C0049-A1FC-4DE1-9EF7-0D9EA87948CA}"/>
  </bookViews>
  <sheets>
    <sheet name="Introduction" sheetId="9" r:id="rId1"/>
    <sheet name="Census Team" sheetId="26" r:id="rId2"/>
    <sheet name="Tracker-Monthly Food Spending " sheetId="2" r:id="rId3"/>
    <sheet name="Tracker-Local Purchases" sheetId="30" r:id="rId4"/>
    <sheet name="Number of Schools" sheetId="14" r:id="rId5"/>
    <sheet name="Number of Gardens" sheetId="16" r:id="rId6"/>
    <sheet name="Number of Staff" sheetId="15" r:id="rId7"/>
    <sheet name="Local Food Sources" sheetId="7" r:id="rId8"/>
    <sheet name="Total Food Spending" sheetId="6" r:id="rId9"/>
    <sheet name="Top Local Items Sources" sheetId="31" r:id="rId10"/>
    <sheet name="Reference" sheetId="5" state="hidden" r:id="rId11"/>
    <sheet name="Top Local Items" sheetId="11" state="hidden" r:id="rId12"/>
  </sheets>
  <definedNames>
    <definedName name="_xlnm._FilterDatabase" localSheetId="2" hidden="1">'Tracker-Monthly Food Spending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5" i="7" l="1"/>
  <c r="B6" i="7"/>
  <c r="B7" i="7"/>
  <c r="B8" i="7"/>
  <c r="B9" i="7"/>
  <c r="B10" i="7"/>
  <c r="B11" i="7"/>
  <c r="B12" i="7"/>
  <c r="B13" i="7"/>
  <c r="B7" i="6"/>
  <c r="B4" i="6"/>
  <c r="C13" i="7"/>
  <c r="C12" i="7"/>
  <c r="C11" i="7"/>
  <c r="C10" i="7"/>
  <c r="C9" i="7"/>
  <c r="C8" i="7"/>
  <c r="C7" i="7"/>
  <c r="C6" i="7"/>
  <c r="C5" i="7"/>
  <c r="B8" i="6" l="1"/>
  <c r="B5" i="6"/>
  <c r="D5" i="7" s="1"/>
  <c r="A43" i="11"/>
  <c r="B43" i="11" s="1"/>
  <c r="A42" i="11"/>
  <c r="B42" i="11" s="1"/>
  <c r="A41" i="11"/>
  <c r="B41" i="11" s="1"/>
  <c r="A40" i="11"/>
  <c r="A39" i="11"/>
  <c r="A38" i="11"/>
  <c r="A37" i="11"/>
  <c r="B37" i="11" s="1"/>
  <c r="A36" i="11"/>
  <c r="B36" i="11" s="1"/>
  <c r="A35" i="11"/>
  <c r="B35" i="11" s="1"/>
  <c r="A34" i="11"/>
  <c r="B34" i="11" s="1"/>
  <c r="A33" i="11"/>
  <c r="B33" i="11" s="1"/>
  <c r="A32" i="11"/>
  <c r="B32" i="11" s="1"/>
  <c r="A31" i="11"/>
  <c r="A30" i="11"/>
  <c r="A29" i="11"/>
  <c r="B29" i="11" s="1"/>
  <c r="A28" i="11"/>
  <c r="B28" i="11" s="1"/>
  <c r="A27" i="11"/>
  <c r="A26" i="11"/>
  <c r="B26" i="11" s="1"/>
  <c r="A25" i="11"/>
  <c r="B25" i="11" s="1"/>
  <c r="A24" i="11"/>
  <c r="B24" i="11" s="1"/>
  <c r="B6" i="6" s="1"/>
  <c r="A23" i="11"/>
  <c r="A22" i="11"/>
  <c r="B22" i="11" s="1"/>
  <c r="A21" i="11"/>
  <c r="B21" i="11" s="1"/>
  <c r="A20" i="11"/>
  <c r="B20" i="11" s="1"/>
  <c r="A19" i="11"/>
  <c r="A18" i="11"/>
  <c r="B18" i="11" s="1"/>
  <c r="A17" i="11"/>
  <c r="B17" i="11" s="1"/>
  <c r="A16" i="11"/>
  <c r="B16" i="11" s="1"/>
  <c r="A15" i="11"/>
  <c r="A14" i="11"/>
  <c r="A13" i="11"/>
  <c r="B13" i="11" s="1"/>
  <c r="A12" i="11"/>
  <c r="B12" i="11" s="1"/>
  <c r="A11" i="11"/>
  <c r="B11" i="11" s="1"/>
  <c r="A10" i="11"/>
  <c r="B10" i="11" s="1"/>
  <c r="A9" i="11"/>
  <c r="B9" i="11" s="1"/>
  <c r="A8" i="11"/>
  <c r="B8" i="11" s="1"/>
  <c r="A7" i="11"/>
  <c r="A6" i="11"/>
  <c r="B6" i="11" s="1"/>
  <c r="A5" i="11"/>
  <c r="B5" i="11" s="1"/>
  <c r="A4" i="11"/>
  <c r="B4" i="11" s="1"/>
  <c r="A3" i="11"/>
  <c r="B3" i="11" s="1"/>
  <c r="B40" i="11"/>
  <c r="B39" i="11"/>
  <c r="B38" i="11"/>
  <c r="B31" i="11"/>
  <c r="B30" i="11"/>
  <c r="B27" i="11"/>
  <c r="B23" i="11"/>
  <c r="B19" i="11"/>
  <c r="B15" i="11"/>
  <c r="B14" i="11"/>
  <c r="B7" i="11"/>
  <c r="D11" i="7" l="1"/>
  <c r="D10" i="7"/>
  <c r="D7" i="7"/>
  <c r="D8" i="7"/>
  <c r="D13" i="7"/>
  <c r="D9" i="7"/>
  <c r="D6" i="7"/>
  <c r="D12" i="7"/>
  <c r="C2" i="11" a="1"/>
  <c r="A6" i="31" l="1"/>
  <c r="B18" i="31" s="1"/>
  <c r="C18" i="31" s="1"/>
  <c r="A54" i="31"/>
  <c r="A70" i="31"/>
  <c r="A38" i="31"/>
  <c r="A22" i="31"/>
  <c r="C2" i="11"/>
  <c r="B10" i="31" l="1"/>
  <c r="C10" i="31" s="1"/>
  <c r="B11" i="31"/>
  <c r="C11" i="31" s="1"/>
  <c r="B33" i="31"/>
  <c r="C33" i="31" s="1"/>
  <c r="B34" i="31"/>
  <c r="C34" i="31" s="1"/>
  <c r="B30" i="31"/>
  <c r="C30" i="31" s="1"/>
  <c r="B27" i="31"/>
  <c r="C27" i="31" s="1"/>
  <c r="B26" i="31"/>
  <c r="C26" i="31" s="1"/>
  <c r="B32" i="31"/>
  <c r="C32" i="31" s="1"/>
  <c r="B31" i="31"/>
  <c r="C31" i="31" s="1"/>
  <c r="B28" i="31"/>
  <c r="C28" i="31" s="1"/>
  <c r="B29" i="31"/>
  <c r="C29" i="31" s="1"/>
  <c r="B48" i="31"/>
  <c r="C48" i="31" s="1"/>
  <c r="B43" i="31"/>
  <c r="C43" i="31" s="1"/>
  <c r="B47" i="31"/>
  <c r="C47" i="31" s="1"/>
  <c r="B45" i="31"/>
  <c r="C45" i="31" s="1"/>
  <c r="B49" i="31"/>
  <c r="C49" i="31" s="1"/>
  <c r="B44" i="31"/>
  <c r="C44" i="31" s="1"/>
  <c r="B50" i="31"/>
  <c r="C50" i="31" s="1"/>
  <c r="B42" i="31"/>
  <c r="C42" i="31" s="1"/>
  <c r="B46" i="31"/>
  <c r="C46" i="31" s="1"/>
  <c r="B81" i="31"/>
  <c r="C81" i="31" s="1"/>
  <c r="B79" i="31"/>
  <c r="C79" i="31" s="1"/>
  <c r="B76" i="31"/>
  <c r="C76" i="31" s="1"/>
  <c r="B80" i="31"/>
  <c r="C80" i="31" s="1"/>
  <c r="B74" i="31"/>
  <c r="C74" i="31" s="1"/>
  <c r="B77" i="31"/>
  <c r="C77" i="31" s="1"/>
  <c r="B82" i="31"/>
  <c r="C82" i="31" s="1"/>
  <c r="B78" i="31"/>
  <c r="C78" i="31" s="1"/>
  <c r="B75" i="31"/>
  <c r="C75" i="31" s="1"/>
  <c r="B66" i="31"/>
  <c r="C66" i="31" s="1"/>
  <c r="B61" i="31"/>
  <c r="C61" i="31" s="1"/>
  <c r="B65" i="31"/>
  <c r="C65" i="31" s="1"/>
  <c r="B58" i="31"/>
  <c r="C58" i="31" s="1"/>
  <c r="B62" i="31"/>
  <c r="C62" i="31" s="1"/>
  <c r="B59" i="31"/>
  <c r="C59" i="31" s="1"/>
  <c r="B60" i="31"/>
  <c r="C60" i="31" s="1"/>
  <c r="B64" i="31"/>
  <c r="C64" i="31" s="1"/>
  <c r="B63" i="31"/>
  <c r="C63" i="31" s="1"/>
  <c r="B14" i="31"/>
  <c r="C14" i="31" s="1"/>
  <c r="B16" i="31"/>
  <c r="C16" i="31" s="1"/>
  <c r="B12" i="31"/>
  <c r="C12" i="31" s="1"/>
  <c r="B13" i="31"/>
  <c r="C13" i="31" s="1"/>
  <c r="B17" i="31"/>
  <c r="C17" i="31" s="1"/>
  <c r="B15" i="31"/>
  <c r="C15" i="3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<sst xmlns="http://schemas.openxmlformats.org/spreadsheetml/2006/main" count="253" uniqueCount="142">
  <si>
    <r>
      <rPr>
        <b/>
        <u/>
        <sz val="12"/>
        <color rgb="FF000000"/>
        <rFont val="Aptos Display"/>
      </rPr>
      <t xml:space="preserve">Purpose:
</t>
    </r>
    <r>
      <rPr>
        <sz val="12"/>
        <color rgb="FF000000"/>
        <rFont val="Aptos Display"/>
      </rPr>
      <t xml:space="preserve">This </t>
    </r>
    <r>
      <rPr>
        <u/>
        <sz val="12"/>
        <color rgb="FF000000"/>
        <rFont val="Aptos Display"/>
      </rPr>
      <t>optional</t>
    </r>
    <r>
      <rPr>
        <sz val="12"/>
        <color rgb="FF000000"/>
        <rFont val="Aptos Display"/>
      </rPr>
      <t xml:space="preserve"> workbook is designed to help you gather information you will be asked as part of the 2027 Farm to School Census in spring 2027. It will assist you to more quickly complete the survey. </t>
    </r>
  </si>
  <si>
    <r>
      <rPr>
        <b/>
        <u/>
        <sz val="12"/>
        <color rgb="FF000000"/>
        <rFont val="Aptos Display"/>
      </rPr>
      <t xml:space="preserve">Instructions: 
</t>
    </r>
    <r>
      <rPr>
        <sz val="12"/>
        <color rgb="FF000000"/>
        <rFont val="Aptos Display"/>
      </rPr>
      <t xml:space="preserve">Use this tool to gather information from schools, other departments, staff, partners, and/or vendors before filling out the Census. The 2027 Farm to School Census will ask for information about the 2026-27 school year. You can use this tool to track information throughout the school year or as you prepare to complete the Census in spring 2027.  
</t>
    </r>
    <r>
      <rPr>
        <b/>
        <sz val="12"/>
        <color rgb="FF000000"/>
        <rFont val="Aptos Display"/>
      </rPr>
      <t>You can and should complete the Census even if you don't have all of the requested information or don't have exact figures.</t>
    </r>
    <r>
      <rPr>
        <sz val="12"/>
        <color rgb="FF000000"/>
        <rFont val="Aptos Display"/>
      </rPr>
      <t xml:space="preserve"> 
You may discard this workbook after you complete the Census. 
For more information on the Farm to School Census, visit https://www.fns.usda.gov/f2s/census/resources. 
If you have questions, please reach out to us at cnsurveys@usda.gov.</t>
    </r>
  </si>
  <si>
    <t>This information is being collected to assist the Food and Nutrition Administration in understanding and tracking farm to school engagement. This is a mandatory collection and FNS will use the information to set priorities for USDA outreach and technical support. This collection does not request any personally identifiable information under the Privacy Act of 1974. According to the Paperwork Reduction Act of 1995, an agency may not conduct or sponsor, and a person is not required to respond to, a collection of information unless it displays a valid OMB control number. The valid OMB control number for this information collection is 0584-0646. The time required to complete this information collection is estimated to average .5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U.S. Department of Agriculture, Food and Nutrition Administration, Evidence, Analysis, and Regulatory Affairs Office, 5601 Sunnyside Avenue, Beltsville, MD 20705 ATTN: PRA (0584-0646). Do not return the completed form to this address.</t>
  </si>
  <si>
    <r>
      <rPr>
        <b/>
        <u/>
        <sz val="12"/>
        <color rgb="FF000000"/>
        <rFont val="Aptos Display"/>
      </rPr>
      <t xml:space="preserve">Purpose:
</t>
    </r>
    <r>
      <rPr>
        <sz val="12"/>
        <color rgb="FF000000"/>
        <rFont val="Aptos Display"/>
      </rPr>
      <t xml:space="preserve">Completing the Farm to School Census may require input from more than one person. Use this worksheet to identify the key partners who contribute to farm to school activities. As you complete the Census, stay in touch with this team when you encounter questions outside your immediate expertise. (See more about building your Farm to School Census team at https://www.fns.usda.gov/f2s/census/resources. This worksheet will also help you respond to the final question on the Census survey: </t>
    </r>
    <r>
      <rPr>
        <i/>
        <sz val="12"/>
        <color rgb="FF000000"/>
        <rFont val="Aptos Display"/>
        <family val="2"/>
      </rPr>
      <t>Who filled out this survey?</t>
    </r>
  </si>
  <si>
    <t>Role</t>
  </si>
  <si>
    <t>Name</t>
  </si>
  <si>
    <t>Email</t>
  </si>
  <si>
    <t>SFA/food service director</t>
  </si>
  <si>
    <t>SFA procurement specialist</t>
  </si>
  <si>
    <t>Garden coordinator</t>
  </si>
  <si>
    <t>Other SFA-level staff member (e.g., business manager, superintendent)</t>
  </si>
  <si>
    <t>Farm to school or garden coordinator</t>
  </si>
  <si>
    <t>Cafeteria manager or cafeteria staff member</t>
  </si>
  <si>
    <t>Teacher or principal</t>
  </si>
  <si>
    <t>Other school-level staff member</t>
  </si>
  <si>
    <t>Partner organization</t>
  </si>
  <si>
    <t>Other</t>
  </si>
  <si>
    <t>End of worksheet</t>
  </si>
  <si>
    <r>
      <rPr>
        <b/>
        <u/>
        <sz val="12"/>
        <color theme="1"/>
        <rFont val="Aptos Display"/>
        <family val="2"/>
        <scheme val="major"/>
      </rPr>
      <t xml:space="preserve">Purpose: </t>
    </r>
    <r>
      <rPr>
        <sz val="12"/>
        <color theme="1"/>
        <rFont val="Aptos Display"/>
        <family val="2"/>
        <scheme val="major"/>
      </rPr>
      <t xml:space="preserve">
This worksheet will help you track information to respond to Census questions 45 and 46</t>
    </r>
    <r>
      <rPr>
        <b/>
        <sz val="12"/>
        <color theme="1"/>
        <rFont val="Aptos Display"/>
        <family val="2"/>
        <scheme val="major"/>
      </rPr>
      <t xml:space="preserve"> </t>
    </r>
    <r>
      <rPr>
        <sz val="12"/>
        <color theme="1"/>
        <rFont val="Aptos Display"/>
        <family val="2"/>
        <scheme val="major"/>
      </rPr>
      <t xml:space="preserve">about your food spending in SY 2026-27. If you track monthly food spending in this worksheet, this excel document will use the information to automatically calculate responses to Census questions 45 and 46. </t>
    </r>
  </si>
  <si>
    <r>
      <rPr>
        <b/>
        <u/>
        <sz val="12"/>
        <rFont val="Aptos Display"/>
        <family val="2"/>
      </rPr>
      <t xml:space="preserve">Instructions:
</t>
    </r>
    <r>
      <rPr>
        <sz val="12"/>
        <rFont val="Aptos Display"/>
        <family val="2"/>
      </rPr>
      <t xml:space="preserve">At the end of each month, enter your actual or estimated 1) total food spending and 2) total spending on USDA Department of Defense Fresh Fruit and Vegetable Program (DoD Fresh).
</t>
    </r>
    <r>
      <rPr>
        <b/>
        <sz val="12"/>
        <rFont val="Aptos Display"/>
        <family val="2"/>
      </rPr>
      <t>Delete the numbers in the table (columns B and C) before you begin</t>
    </r>
    <r>
      <rPr>
        <sz val="12"/>
        <rFont val="Aptos Display"/>
        <family val="2"/>
      </rPr>
      <t xml:space="preserve">; these are examples are to show examples of what your table might look like. </t>
    </r>
  </si>
  <si>
    <t>Month</t>
  </si>
  <si>
    <t>Total food spending</t>
  </si>
  <si>
    <t>Total spending on USDA DoD Fresh</t>
  </si>
  <si>
    <t>July 2026</t>
  </si>
  <si>
    <t>August 2026</t>
  </si>
  <si>
    <t>September 2026</t>
  </si>
  <si>
    <t>October 2026</t>
  </si>
  <si>
    <t>November 2026</t>
  </si>
  <si>
    <t>December 2026</t>
  </si>
  <si>
    <t>January 2027</t>
  </si>
  <si>
    <t>February 2027</t>
  </si>
  <si>
    <t>March 2027</t>
  </si>
  <si>
    <t>April 2027</t>
  </si>
  <si>
    <t xml:space="preserve">May 2027 </t>
  </si>
  <si>
    <t>June 2027</t>
  </si>
  <si>
    <r>
      <rPr>
        <b/>
        <u/>
        <sz val="12"/>
        <color theme="1"/>
        <rFont val="Aptos Display"/>
        <family val="2"/>
        <scheme val="major"/>
      </rPr>
      <t xml:space="preserve">Purpose: </t>
    </r>
    <r>
      <rPr>
        <sz val="12"/>
        <color theme="1"/>
        <rFont val="Aptos Display"/>
        <family val="2"/>
        <scheme val="major"/>
      </rPr>
      <t xml:space="preserve">
This worksheet will help you track information to respond to Census questions 36-37 and 47-61</t>
    </r>
    <r>
      <rPr>
        <b/>
        <sz val="12"/>
        <color theme="1"/>
        <rFont val="Aptos Display"/>
        <family val="2"/>
        <scheme val="major"/>
      </rPr>
      <t xml:space="preserve"> </t>
    </r>
    <r>
      <rPr>
        <sz val="12"/>
        <color theme="1"/>
        <rFont val="Aptos Display"/>
        <family val="2"/>
        <scheme val="major"/>
      </rPr>
      <t xml:space="preserve">about your local food purchases in SY 2026-27. If you track local food purchases in this worksheet, this excel document will use the information to automatically calculate responses to Census questions 36-37 and 47-61. </t>
    </r>
  </si>
  <si>
    <r>
      <rPr>
        <b/>
        <u/>
        <sz val="12"/>
        <color rgb="FF000000"/>
        <rFont val="Aptos Display"/>
        <family val="2"/>
      </rPr>
      <t xml:space="preserve">Instructions:
</t>
    </r>
    <r>
      <rPr>
        <sz val="12"/>
        <color rgb="FF000000"/>
        <rFont val="Aptos Display"/>
        <family val="2"/>
      </rPr>
      <t xml:space="preserve">As you purchase local items, put the item type, amount spent, and source in this worksheet. The item and source cells have drop down lists to choose from. If you purchased an item that is not in the drop down list, choose "Other" and specify what it was in column B. The purchase date is optional to help you keep track; the Census will not ask for that information. 
</t>
    </r>
  </si>
  <si>
    <r>
      <rPr>
        <b/>
        <u/>
        <sz val="12"/>
        <color theme="1"/>
        <rFont val="Aptos Display"/>
        <family val="2"/>
        <scheme val="major"/>
      </rPr>
      <t>Definitions for the "source" column:</t>
    </r>
    <r>
      <rPr>
        <b/>
        <sz val="12"/>
        <color theme="1"/>
        <rFont val="Aptos Display"/>
        <family val="2"/>
        <scheme val="major"/>
      </rPr>
      <t xml:space="preserve">
Individual food producer</t>
    </r>
    <r>
      <rPr>
        <sz val="12"/>
        <color theme="1"/>
        <rFont val="Aptos Display"/>
        <family val="2"/>
        <scheme val="major"/>
      </rPr>
      <t xml:space="preserve">: A producer such as a farmer, rancher, fisher, including but not limited to a farmers’ market or CSA model, or cooperative of producers.
</t>
    </r>
    <r>
      <rPr>
        <b/>
        <sz val="12"/>
        <color theme="1"/>
        <rFont val="Aptos Display"/>
        <family val="2"/>
        <scheme val="major"/>
      </rPr>
      <t>Food hub</t>
    </r>
    <r>
      <rPr>
        <sz val="12"/>
        <color theme="1"/>
        <rFont val="Aptos Display"/>
        <family val="2"/>
        <scheme val="major"/>
      </rPr>
      <t xml:space="preserve">: A centrally located facility that aggregates, stores, processes, distributes, and/or markets locally/regionally produced food products.
</t>
    </r>
    <r>
      <rPr>
        <b/>
        <sz val="12"/>
        <color theme="1"/>
        <rFont val="Aptos Display"/>
        <family val="2"/>
        <scheme val="major"/>
      </rPr>
      <t>Local food processor or manufacturer</t>
    </r>
    <r>
      <rPr>
        <sz val="12"/>
        <color theme="1"/>
        <rFont val="Aptos Display"/>
        <family val="2"/>
        <scheme val="major"/>
      </rPr>
      <t xml:space="preserve">: A business or organization that manufactures a food item or otherwise changes the physical characteristics of a food (e.g., by drying, cutting, freezing) and meets the SFA’s definition for local.
</t>
    </r>
    <r>
      <rPr>
        <b/>
        <sz val="12"/>
        <color theme="1"/>
        <rFont val="Aptos Display"/>
        <family val="2"/>
        <scheme val="major"/>
      </rPr>
      <t>Large discount store</t>
    </r>
    <r>
      <rPr>
        <sz val="12"/>
        <color theme="1"/>
        <rFont val="Aptos Display"/>
        <family val="2"/>
        <scheme val="major"/>
      </rPr>
      <t xml:space="preserve">: A store such as Costco or Sam's Club.
</t>
    </r>
    <r>
      <rPr>
        <b/>
        <sz val="12"/>
        <color theme="1"/>
        <rFont val="Aptos Display"/>
        <family val="2"/>
        <scheme val="major"/>
      </rPr>
      <t>School or community garden/farm</t>
    </r>
    <r>
      <rPr>
        <sz val="12"/>
        <color theme="1"/>
        <rFont val="Aptos Display"/>
        <family val="2"/>
        <scheme val="major"/>
      </rPr>
      <t xml:space="preserve">: Can be any indoor or outdoor space where students or other school or community members tend to edible plants. This can include raised beds, hydroponic systems, and tower or container gardens.
</t>
    </r>
    <r>
      <rPr>
        <b/>
        <sz val="12"/>
        <color theme="1"/>
        <rFont val="Aptos Display"/>
        <family val="2"/>
        <scheme val="major"/>
      </rPr>
      <t>Produce distributor</t>
    </r>
    <r>
      <rPr>
        <sz val="12"/>
        <color theme="1"/>
        <rFont val="Aptos Display"/>
        <family val="2"/>
        <scheme val="major"/>
      </rPr>
      <t xml:space="preserve">: A foodservice company specializing in sales of wholesale fruits and vegetables to schools and other foodservice operators.
</t>
    </r>
    <r>
      <rPr>
        <b/>
        <sz val="12"/>
        <color theme="1"/>
        <rFont val="Aptos Display"/>
        <family val="2"/>
        <scheme val="major"/>
      </rPr>
      <t>Broadline distributor</t>
    </r>
    <r>
      <rPr>
        <sz val="12"/>
        <color theme="1"/>
        <rFont val="Aptos Display"/>
        <family val="2"/>
        <scheme val="major"/>
      </rPr>
      <t>: A foodservice company that sells a wide range of types of items for use in foodservice operations.</t>
    </r>
    <r>
      <rPr>
        <b/>
        <sz val="12"/>
        <color theme="1"/>
        <rFont val="Aptos Display"/>
        <family val="2"/>
        <scheme val="major"/>
      </rPr>
      <t xml:space="preserve">
USDA DoD Fresh Vendor: </t>
    </r>
    <r>
      <rPr>
        <sz val="12"/>
        <color theme="1"/>
        <rFont val="Aptos Display"/>
        <family val="2"/>
        <scheme val="major"/>
      </rPr>
      <t>A vendor accessed through the USDA Department of Defense Fresh Fruit and Vegetable Program which allows schools to use entitlement dollars to buy fresh produce. SFAs access this program through FFAVORS.</t>
    </r>
  </si>
  <si>
    <t>Local item</t>
  </si>
  <si>
    <t>If item is "Other," specify item</t>
  </si>
  <si>
    <t>Amount spent</t>
  </si>
  <si>
    <t>Source</t>
  </si>
  <si>
    <t>Purchase date (optional)</t>
  </si>
  <si>
    <t>Cheese, including cottage cheese</t>
  </si>
  <si>
    <t xml:space="preserve">Broadline distributor </t>
  </si>
  <si>
    <t>Fluid milk</t>
  </si>
  <si>
    <t xml:space="preserve">Local food processor or manufacturer </t>
  </si>
  <si>
    <t>Flour</t>
  </si>
  <si>
    <t xml:space="preserve">USDA DoD Fresh vendor </t>
  </si>
  <si>
    <t>Eggs</t>
  </si>
  <si>
    <t xml:space="preserve">Food hub </t>
  </si>
  <si>
    <t>Strawberries</t>
  </si>
  <si>
    <t>Individual food producer</t>
  </si>
  <si>
    <t>Apples</t>
  </si>
  <si>
    <t>Beef</t>
  </si>
  <si>
    <t>Pineapple</t>
  </si>
  <si>
    <t>Grapes</t>
  </si>
  <si>
    <t>Dragon fruit</t>
  </si>
  <si>
    <r>
      <rPr>
        <b/>
        <u/>
        <sz val="12"/>
        <color theme="1"/>
        <rFont val="Aptos Display"/>
        <family val="2"/>
        <scheme val="major"/>
      </rPr>
      <t xml:space="preserve">Purpose: </t>
    </r>
    <r>
      <rPr>
        <sz val="12"/>
        <color theme="1"/>
        <rFont val="Aptos Display"/>
        <family val="2"/>
        <scheme val="major"/>
      </rPr>
      <t xml:space="preserve">
This worksheet will help you gather information to respond to Census question 7</t>
    </r>
    <r>
      <rPr>
        <b/>
        <sz val="12"/>
        <color theme="1"/>
        <rFont val="Aptos Display"/>
        <family val="2"/>
        <scheme val="major"/>
      </rPr>
      <t xml:space="preserve">: </t>
    </r>
    <r>
      <rPr>
        <i/>
        <sz val="12"/>
        <color theme="1"/>
        <rFont val="Aptos Display"/>
        <family val="2"/>
        <scheme val="major"/>
      </rPr>
      <t>How many schools of each type were there in your SFA during SY 2026-27?</t>
    </r>
  </si>
  <si>
    <t>Type of school</t>
  </si>
  <si>
    <t>Number of schools</t>
  </si>
  <si>
    <t>Public non-charter schools</t>
  </si>
  <si>
    <t>Public charter schools</t>
  </si>
  <si>
    <t>Private schools</t>
  </si>
  <si>
    <t>Residential childcare institutions</t>
  </si>
  <si>
    <r>
      <rPr>
        <b/>
        <u/>
        <sz val="12"/>
        <color theme="1"/>
        <rFont val="Aptos Display"/>
        <family val="2"/>
        <scheme val="major"/>
      </rPr>
      <t>Purpose:</t>
    </r>
    <r>
      <rPr>
        <b/>
        <sz val="12"/>
        <color theme="1"/>
        <rFont val="Aptos Display"/>
        <family val="2"/>
        <scheme val="major"/>
      </rPr>
      <t xml:space="preserve">
</t>
    </r>
    <r>
      <rPr>
        <sz val="12"/>
        <color theme="1"/>
        <rFont val="Aptos Display"/>
        <family val="2"/>
        <scheme val="major"/>
      </rPr>
      <t>This worksheet will help you gather information to respond to Census question 22:</t>
    </r>
    <r>
      <rPr>
        <i/>
        <sz val="12"/>
        <color theme="1"/>
        <rFont val="Aptos Display"/>
        <family val="2"/>
        <scheme val="major"/>
      </rPr>
      <t xml:space="preserve"> To the best of your knowledge, approximately how many schools in your SFA had edible school gardens or farms during SY 2026-27? </t>
    </r>
  </si>
  <si>
    <t>Number of schools with edible school gardens or farms</t>
  </si>
  <si>
    <r>
      <rPr>
        <b/>
        <u/>
        <sz val="12"/>
        <color rgb="FF000000"/>
        <rFont val="Aptos Display"/>
        <family val="2"/>
        <scheme val="major"/>
      </rPr>
      <t xml:space="preserve">Purpose:
</t>
    </r>
    <r>
      <rPr>
        <sz val="12"/>
        <color rgb="FF000000"/>
        <rFont val="Aptos Display"/>
        <family val="2"/>
        <scheme val="major"/>
      </rPr>
      <t xml:space="preserve">This worksheet will help you gather information to respond to Census question 27: 
</t>
    </r>
    <r>
      <rPr>
        <i/>
        <sz val="12"/>
        <color rgb="FF000000"/>
        <rFont val="Aptos Display"/>
        <family val="2"/>
        <scheme val="major"/>
      </rPr>
      <t xml:space="preserve">To the best of your knowledge, in SY 2026-27, how many staff in your SFA, schools, and district (e.g., food service staff, garden educators, AmeriCorps members, teachers) spent time on farm to school activities? Please only include </t>
    </r>
    <r>
      <rPr>
        <b/>
        <i/>
        <sz val="12"/>
        <color rgb="FF000000"/>
        <rFont val="Aptos Display"/>
        <family val="2"/>
        <scheme val="major"/>
      </rPr>
      <t>paid</t>
    </r>
    <r>
      <rPr>
        <i/>
        <sz val="12"/>
        <color rgb="FF000000"/>
        <rFont val="Aptos Display"/>
        <family val="2"/>
        <scheme val="major"/>
      </rPr>
      <t xml:space="preserve"> staff, including any contracted and grant-funded staff.</t>
    </r>
  </si>
  <si>
    <r>
      <rPr>
        <b/>
        <u/>
        <sz val="12"/>
        <color theme="1"/>
        <rFont val="Aptos Display"/>
        <family val="2"/>
        <scheme val="major"/>
      </rPr>
      <t>Definitions:</t>
    </r>
    <r>
      <rPr>
        <b/>
        <sz val="12"/>
        <color theme="1"/>
        <rFont val="Aptos Display"/>
        <family val="2"/>
        <scheme val="major"/>
      </rPr>
      <t xml:space="preserve">
Full-time:</t>
    </r>
    <r>
      <rPr>
        <sz val="12"/>
        <color theme="1"/>
        <rFont val="Aptos Display"/>
        <family val="2"/>
        <scheme val="major"/>
      </rPr>
      <t xml:space="preserve"> Working at least 40 hours in one week. 
</t>
    </r>
    <r>
      <rPr>
        <b/>
        <sz val="12"/>
        <color theme="1"/>
        <rFont val="Aptos Display"/>
        <family val="2"/>
        <scheme val="major"/>
      </rPr>
      <t xml:space="preserve">Part-time: </t>
    </r>
    <r>
      <rPr>
        <sz val="12"/>
        <color theme="1"/>
        <rFont val="Aptos Display"/>
        <family val="2"/>
        <scheme val="major"/>
      </rPr>
      <t>Working fewer than 40 hours in one week.</t>
    </r>
  </si>
  <si>
    <t>Type of staff</t>
  </si>
  <si>
    <t>Number of staff</t>
  </si>
  <si>
    <r>
      <t xml:space="preserve">Number of full-time staff </t>
    </r>
    <r>
      <rPr>
        <b/>
        <sz val="11"/>
        <color rgb="FF000000"/>
        <rFont val="Aptos Narrow"/>
        <family val="2"/>
        <scheme val="minor"/>
      </rPr>
      <t>whose job is dedicated to</t>
    </r>
    <r>
      <rPr>
        <sz val="11"/>
        <color rgb="FF000000"/>
        <rFont val="Aptos Narrow"/>
        <family val="2"/>
        <scheme val="minor"/>
      </rPr>
      <t xml:space="preserve"> farm to school activities </t>
    </r>
  </si>
  <si>
    <r>
      <t xml:space="preserve">Number of staff (including full-time AND part-time staff) who use </t>
    </r>
    <r>
      <rPr>
        <b/>
        <sz val="11"/>
        <color rgb="FF000000"/>
        <rFont val="Aptos Narrow"/>
        <family val="2"/>
        <scheme val="minor"/>
      </rPr>
      <t>some portion of their time</t>
    </r>
    <r>
      <rPr>
        <sz val="11"/>
        <color rgb="FF000000"/>
        <rFont val="Aptos Narrow"/>
        <family val="2"/>
        <scheme val="minor"/>
      </rPr>
      <t xml:space="preserve"> for farm to school activities but whose job is not fully dedicated to farm to school activities </t>
    </r>
  </si>
  <si>
    <r>
      <rPr>
        <b/>
        <u/>
        <sz val="12"/>
        <color theme="1"/>
        <rFont val="Aptos Display"/>
        <family val="2"/>
        <scheme val="major"/>
      </rPr>
      <t>Purpose:</t>
    </r>
    <r>
      <rPr>
        <sz val="12"/>
        <color theme="1"/>
        <rFont val="Aptos Display"/>
        <family val="2"/>
        <scheme val="major"/>
      </rPr>
      <t xml:space="preserve">
This worksheet will help you gather information to respond to Census questions 22 and 23. 
Census question 36: </t>
    </r>
    <r>
      <rPr>
        <i/>
        <sz val="12"/>
        <color theme="1"/>
        <rFont val="Aptos Display"/>
        <family val="2"/>
        <scheme val="major"/>
      </rPr>
      <t xml:space="preserve">For SY 2026-27, please indicate if your SFA procured local foods from any of the following sources. (Please choose all that apply.) </t>
    </r>
    <r>
      <rPr>
        <sz val="12"/>
        <color theme="1"/>
        <rFont val="Aptos Display"/>
        <family val="2"/>
        <scheme val="major"/>
      </rPr>
      <t xml:space="preserve">
Census question 37: </t>
    </r>
    <r>
      <rPr>
        <i/>
        <sz val="12"/>
        <color theme="1"/>
        <rFont val="Aptos Display"/>
        <family val="2"/>
        <scheme val="major"/>
      </rPr>
      <t xml:space="preserve">In SY 2026-27, what percent of your local purchasing (based on the dollars spent) came from each of the sources you selected? Your best estimate is fine. </t>
    </r>
  </si>
  <si>
    <r>
      <rPr>
        <b/>
        <u/>
        <sz val="12"/>
        <color rgb="FF000000"/>
        <rFont val="Aptos Display"/>
        <family val="2"/>
      </rPr>
      <t xml:space="preserve">Instructions:
</t>
    </r>
    <r>
      <rPr>
        <b/>
        <sz val="12"/>
        <color rgb="FF000000"/>
        <rFont val="Aptos Display"/>
        <family val="2"/>
      </rPr>
      <t>This table will automatically populate if you enter information in the local purchases tracker worksheet.</t>
    </r>
    <r>
      <rPr>
        <sz val="12"/>
        <color rgb="FF000000"/>
        <rFont val="Aptos Display"/>
        <family val="2"/>
      </rPr>
      <t xml:space="preserve"> If you don't use the local purchases tracker worksheet, you can manually enter the information so you have it ready when completing your Census.</t>
    </r>
  </si>
  <si>
    <r>
      <t>Possible local food sources</t>
    </r>
    <r>
      <rPr>
        <b/>
        <sz val="11"/>
        <color rgb="FFFF0000"/>
        <rFont val="Aptos Narrow"/>
        <family val="2"/>
        <scheme val="minor"/>
      </rPr>
      <t xml:space="preserve"> </t>
    </r>
  </si>
  <si>
    <t xml:space="preserve">Used this source? </t>
  </si>
  <si>
    <t>Spending SY26-27</t>
  </si>
  <si>
    <t xml:space="preserve">Percentage of local spending </t>
  </si>
  <si>
    <t>Grocery store or large discount store</t>
  </si>
  <si>
    <t>School or community garden/farm</t>
  </si>
  <si>
    <t>Produce distributor</t>
  </si>
  <si>
    <r>
      <rPr>
        <b/>
        <u/>
        <sz val="12"/>
        <color theme="1"/>
        <rFont val="Aptos Display"/>
        <family val="2"/>
        <scheme val="major"/>
      </rPr>
      <t>Purpose:</t>
    </r>
    <r>
      <rPr>
        <b/>
        <sz val="12"/>
        <color theme="1"/>
        <rFont val="Aptos Display"/>
        <family val="2"/>
        <scheme val="major"/>
      </rPr>
      <t xml:space="preserve">
</t>
    </r>
    <r>
      <rPr>
        <sz val="12"/>
        <color theme="1"/>
        <rFont val="Aptos Display"/>
        <family val="2"/>
        <scheme val="major"/>
      </rPr>
      <t>This worksheet will help you gather information to respond to</t>
    </r>
    <r>
      <rPr>
        <b/>
        <sz val="12"/>
        <color theme="1"/>
        <rFont val="Aptos Display"/>
        <family val="2"/>
        <scheme val="major"/>
      </rPr>
      <t xml:space="preserve"> </t>
    </r>
    <r>
      <rPr>
        <sz val="12"/>
        <color theme="1"/>
        <rFont val="Aptos Display"/>
        <family val="2"/>
        <scheme val="major"/>
      </rPr>
      <t xml:space="preserve">Census questions 45 and 46. DoD Fresh refers to the USDA Department of Defense Fresh Fruit and Vegetable Program.
Census question 45: </t>
    </r>
    <r>
      <rPr>
        <i/>
        <sz val="12"/>
        <color theme="1"/>
        <rFont val="Aptos Display"/>
        <family val="2"/>
        <scheme val="major"/>
      </rPr>
      <t>The following questions ask how much money your SFA spent on food and local food during SY 2026-27. Please include ALL food spending (including use of entitlement funds, i.e., USDA Foods and DoD Fresh). Please give your best approximation.  Please round to the nearest dollar.</t>
    </r>
    <r>
      <rPr>
        <sz val="12"/>
        <color theme="1"/>
        <rFont val="Aptos Display"/>
        <family val="2"/>
        <scheme val="major"/>
      </rPr>
      <t xml:space="preserve">
Census question 46:  </t>
    </r>
    <r>
      <rPr>
        <i/>
        <sz val="12"/>
        <color theme="1"/>
        <rFont val="Aptos Display"/>
        <family val="2"/>
        <scheme val="major"/>
      </rPr>
      <t>The following questions ask how much money your SFA spent on food and local food using USDA DoD Fresh during SY 2026-27. Please give your best approximation. Please round to the nearest dollar.</t>
    </r>
  </si>
  <si>
    <r>
      <rPr>
        <b/>
        <u/>
        <sz val="12"/>
        <color rgb="FF000000"/>
        <rFont val="Aptos Display"/>
        <family val="2"/>
      </rPr>
      <t xml:space="preserve">Instructions:
</t>
    </r>
    <r>
      <rPr>
        <b/>
        <sz val="12"/>
        <color rgb="FF000000"/>
        <rFont val="Aptos Display"/>
        <family val="2"/>
      </rPr>
      <t>This table will automatically populate if you enter information in both of the tracker worksheets.</t>
    </r>
    <r>
      <rPr>
        <sz val="12"/>
        <color rgb="FF000000"/>
        <rFont val="Aptos Display"/>
        <family val="2"/>
      </rPr>
      <t xml:space="preserve"> If you don't use the tracker worksheets, you can manually enter the information so you have it ready when completing your Census.</t>
    </r>
  </si>
  <si>
    <t>Type of spending</t>
  </si>
  <si>
    <t>Spending on local food, including fluid milk</t>
  </si>
  <si>
    <t>Spending on local fluid milk</t>
  </si>
  <si>
    <t>Spending on local food through USDA DoD Fresh</t>
  </si>
  <si>
    <r>
      <rPr>
        <b/>
        <u/>
        <sz val="12"/>
        <color theme="1"/>
        <rFont val="Aptos Display"/>
        <family val="2"/>
        <scheme val="major"/>
      </rPr>
      <t>Purpose:</t>
    </r>
    <r>
      <rPr>
        <sz val="12"/>
        <color theme="1"/>
        <rFont val="Aptos Display"/>
        <family val="2"/>
        <scheme val="major"/>
      </rPr>
      <t xml:space="preserve">
This worksheet will help you gather information to respond to Census questions 47 through 61, which ask about the top five local items your SFA purchased and their sources. There are ten tables on this sheet, which are labeled by Census question and separated with blank rows.</t>
    </r>
  </si>
  <si>
    <r>
      <rPr>
        <b/>
        <u/>
        <sz val="12"/>
        <color theme="1"/>
        <rFont val="Aptos Display"/>
        <family val="2"/>
        <scheme val="major"/>
      </rPr>
      <t>Definitions for the "source" column:</t>
    </r>
    <r>
      <rPr>
        <b/>
        <sz val="12"/>
        <color theme="1"/>
        <rFont val="Aptos Display"/>
        <family val="2"/>
        <scheme val="major"/>
      </rPr>
      <t xml:space="preserve">
Individual food producer</t>
    </r>
    <r>
      <rPr>
        <sz val="12"/>
        <color theme="1"/>
        <rFont val="Aptos Display"/>
        <family val="2"/>
        <scheme val="major"/>
      </rPr>
      <t xml:space="preserve">: A producer such as a farmer, rancher, fisher, including but not limited to a farmers’ market or CSA model, or cooperative of producers.
</t>
    </r>
    <r>
      <rPr>
        <b/>
        <sz val="12"/>
        <color theme="1"/>
        <rFont val="Aptos Display"/>
        <family val="2"/>
        <scheme val="major"/>
      </rPr>
      <t>Food hub</t>
    </r>
    <r>
      <rPr>
        <sz val="12"/>
        <color theme="1"/>
        <rFont val="Aptos Display"/>
        <family val="2"/>
        <scheme val="major"/>
      </rPr>
      <t xml:space="preserve">: A centrally located facility that aggregates, stores, processes, distributes, and/or markets locally/regionally produced food products.
</t>
    </r>
    <r>
      <rPr>
        <b/>
        <sz val="12"/>
        <color theme="1"/>
        <rFont val="Aptos Display"/>
        <family val="2"/>
        <scheme val="major"/>
      </rPr>
      <t>Local food processor or manufacturer</t>
    </r>
    <r>
      <rPr>
        <sz val="12"/>
        <color theme="1"/>
        <rFont val="Aptos Display"/>
        <family val="2"/>
        <scheme val="major"/>
      </rPr>
      <t xml:space="preserve">: A business or organization that manufactures a food item or otherwise changes the physical characteristics of a food (e.g., by drying, cutting, freezing) and meets the SFA’s definition for local.
</t>
    </r>
    <r>
      <rPr>
        <b/>
        <sz val="12"/>
        <color theme="1"/>
        <rFont val="Aptos Display"/>
        <family val="2"/>
        <scheme val="major"/>
      </rPr>
      <t>Large discount store</t>
    </r>
    <r>
      <rPr>
        <sz val="12"/>
        <color theme="1"/>
        <rFont val="Aptos Display"/>
        <family val="2"/>
        <scheme val="major"/>
      </rPr>
      <t xml:space="preserve">: A store such as Costco or Sam's Club.
</t>
    </r>
    <r>
      <rPr>
        <b/>
        <sz val="12"/>
        <color theme="1"/>
        <rFont val="Aptos Display"/>
        <family val="2"/>
        <scheme val="major"/>
      </rPr>
      <t>School or community garden/farm</t>
    </r>
    <r>
      <rPr>
        <sz val="12"/>
        <color theme="1"/>
        <rFont val="Aptos Display"/>
        <family val="2"/>
        <scheme val="major"/>
      </rPr>
      <t xml:space="preserve">: Can be any indoor or outdoor space where students or other school or community members tend to edible plants. This can include raised beds, hydroponic systems, and tower or container gardens.
</t>
    </r>
    <r>
      <rPr>
        <b/>
        <sz val="12"/>
        <color theme="1"/>
        <rFont val="Aptos Display"/>
        <family val="2"/>
        <scheme val="major"/>
      </rPr>
      <t>Produce distributor</t>
    </r>
    <r>
      <rPr>
        <sz val="12"/>
        <color theme="1"/>
        <rFont val="Aptos Display"/>
        <family val="2"/>
        <scheme val="major"/>
      </rPr>
      <t xml:space="preserve">: A foodservice company specializing in sales of wholesale fruits and vegetables to schools and other foodservice operators.
</t>
    </r>
    <r>
      <rPr>
        <b/>
        <sz val="12"/>
        <color theme="1"/>
        <rFont val="Aptos Display"/>
        <family val="2"/>
        <scheme val="major"/>
      </rPr>
      <t>Broadline distributor</t>
    </r>
    <r>
      <rPr>
        <sz val="12"/>
        <color theme="1"/>
        <rFont val="Aptos Display"/>
        <family val="2"/>
        <scheme val="major"/>
      </rPr>
      <t>: A foodservice company that sells a wide range of types of items for use in foodservice operations.</t>
    </r>
    <r>
      <rPr>
        <b/>
        <sz val="12"/>
        <color theme="1"/>
        <rFont val="Aptos Display"/>
        <family val="2"/>
        <scheme val="major"/>
      </rPr>
      <t xml:space="preserve">
USDA DoD Fresh Vendor: </t>
    </r>
    <r>
      <rPr>
        <sz val="12"/>
        <color theme="1"/>
        <rFont val="Aptos Display"/>
        <family val="2"/>
        <scheme val="major"/>
      </rPr>
      <t>A vendor accessed through the USDA Department of Defense Fresh Fruit and Vegetable Program which allows schools to use entitlement dollars to buy fresh produce. SFAs access this program through FFAVORS.</t>
    </r>
    <r>
      <rPr>
        <b/>
        <sz val="12"/>
        <color theme="1"/>
        <rFont val="Aptos Display"/>
        <family val="2"/>
        <scheme val="major"/>
      </rPr>
      <t xml:space="preserve"> </t>
    </r>
  </si>
  <si>
    <r>
      <t xml:space="preserve">Census question 47: </t>
    </r>
    <r>
      <rPr>
        <i/>
        <sz val="11"/>
        <rFont val="Aptos Narrow"/>
        <family val="2"/>
        <scheme val="minor"/>
      </rPr>
      <t xml:space="preserve">In SY 2026-2027, what local item, of any type and in any form, did your SFA spend the </t>
    </r>
    <r>
      <rPr>
        <b/>
        <i/>
        <sz val="11"/>
        <rFont val="Aptos Narrow"/>
        <family val="2"/>
        <scheme val="minor"/>
      </rPr>
      <t>most</t>
    </r>
    <r>
      <rPr>
        <i/>
        <sz val="11"/>
        <rFont val="Aptos Narrow"/>
        <family val="2"/>
        <scheme val="minor"/>
      </rPr>
      <t xml:space="preserve"> on?</t>
    </r>
  </si>
  <si>
    <t>Local item your SFA spent the most on</t>
  </si>
  <si>
    <r>
      <t xml:space="preserve">Census question 49: </t>
    </r>
    <r>
      <rPr>
        <i/>
        <sz val="11"/>
        <rFont val="Aptos Narrow"/>
        <family val="2"/>
        <scheme val="minor"/>
      </rPr>
      <t>In SY 2026-27, from what source(s) did your SFA purchase that local item?</t>
    </r>
    <r>
      <rPr>
        <sz val="11"/>
        <rFont val="Aptos Narrow"/>
        <family val="2"/>
        <scheme val="minor"/>
      </rPr>
      <t xml:space="preserve"> </t>
    </r>
  </si>
  <si>
    <r>
      <t>Possible local food sources</t>
    </r>
    <r>
      <rPr>
        <sz val="11"/>
        <color rgb="FFFF0000"/>
        <rFont val="Aptos Narrow"/>
        <family val="2"/>
        <scheme val="minor"/>
      </rPr>
      <t xml:space="preserve"> </t>
    </r>
  </si>
  <si>
    <t>Used this source?</t>
  </si>
  <si>
    <r>
      <t xml:space="preserve">Census question 50: </t>
    </r>
    <r>
      <rPr>
        <i/>
        <sz val="11"/>
        <rFont val="Aptos Narrow"/>
        <family val="2"/>
        <scheme val="minor"/>
      </rPr>
      <t xml:space="preserve">In SY 2026-2027, what local item, of any type and in any form, did your SFA spend the </t>
    </r>
    <r>
      <rPr>
        <b/>
        <i/>
        <sz val="11"/>
        <rFont val="Aptos Narrow"/>
        <family val="2"/>
        <scheme val="minor"/>
      </rPr>
      <t>second</t>
    </r>
    <r>
      <rPr>
        <i/>
        <sz val="11"/>
        <rFont val="Aptos Narrow"/>
        <family val="2"/>
        <scheme val="minor"/>
      </rPr>
      <t xml:space="preserve"> most on?</t>
    </r>
    <r>
      <rPr>
        <sz val="11"/>
        <rFont val="Aptos Narrow"/>
        <family val="2"/>
        <scheme val="minor"/>
      </rPr>
      <t xml:space="preserve"> </t>
    </r>
  </si>
  <si>
    <t>Local item your SFA spent the second most on</t>
  </si>
  <si>
    <r>
      <t xml:space="preserve">Census question 52: </t>
    </r>
    <r>
      <rPr>
        <i/>
        <sz val="11"/>
        <rFont val="Aptos Narrow"/>
        <family val="2"/>
        <scheme val="minor"/>
      </rPr>
      <t xml:space="preserve">In SY 2026-27, from what source(s) did your SFA purchase that local item? </t>
    </r>
  </si>
  <si>
    <r>
      <t xml:space="preserve">Census question 53: </t>
    </r>
    <r>
      <rPr>
        <i/>
        <sz val="11"/>
        <rFont val="Aptos Narrow"/>
        <family val="2"/>
        <scheme val="minor"/>
      </rPr>
      <t xml:space="preserve">In SY 2026-2027, what local item, of any type and in any form, did your SFA spend the </t>
    </r>
    <r>
      <rPr>
        <b/>
        <i/>
        <sz val="11"/>
        <rFont val="Aptos Narrow"/>
        <family val="2"/>
        <scheme val="minor"/>
      </rPr>
      <t>third</t>
    </r>
    <r>
      <rPr>
        <i/>
        <sz val="11"/>
        <rFont val="Aptos Narrow"/>
        <family val="2"/>
        <scheme val="minor"/>
      </rPr>
      <t xml:space="preserve"> most on? </t>
    </r>
  </si>
  <si>
    <t>Local item your SFA spent the third most on</t>
  </si>
  <si>
    <r>
      <t xml:space="preserve">Census question 55: </t>
    </r>
    <r>
      <rPr>
        <i/>
        <sz val="11"/>
        <rFont val="Aptos Narrow"/>
        <family val="2"/>
        <scheme val="minor"/>
      </rPr>
      <t>In SY 2026-27, from what source(s) did your SFA purchase that local item</t>
    </r>
    <r>
      <rPr>
        <sz val="11"/>
        <rFont val="Aptos Narrow"/>
        <family val="2"/>
        <scheme val="minor"/>
      </rPr>
      <t>?</t>
    </r>
  </si>
  <si>
    <r>
      <t>Census question 56:</t>
    </r>
    <r>
      <rPr>
        <i/>
        <sz val="11"/>
        <rFont val="Aptos Narrow"/>
        <family val="2"/>
        <scheme val="minor"/>
      </rPr>
      <t xml:space="preserve"> In SY 2026-2027, what local item, of any type and in any form, did your SFA spend the </t>
    </r>
    <r>
      <rPr>
        <b/>
        <i/>
        <sz val="11"/>
        <rFont val="Aptos Narrow"/>
        <family val="2"/>
        <scheme val="minor"/>
      </rPr>
      <t>fourth</t>
    </r>
    <r>
      <rPr>
        <i/>
        <sz val="11"/>
        <rFont val="Aptos Narrow"/>
        <family val="2"/>
        <scheme val="minor"/>
      </rPr>
      <t xml:space="preserve"> most on? </t>
    </r>
  </si>
  <si>
    <t>Local item your SFA spent the fourth most on</t>
  </si>
  <si>
    <r>
      <t xml:space="preserve">Census question 58: </t>
    </r>
    <r>
      <rPr>
        <i/>
        <sz val="11"/>
        <rFont val="Aptos Narrow"/>
        <family val="2"/>
        <scheme val="minor"/>
      </rPr>
      <t>In SY 2026-27, from what source(s) did your SFA purchase that local item?</t>
    </r>
  </si>
  <si>
    <r>
      <t xml:space="preserve">Census question 59: </t>
    </r>
    <r>
      <rPr>
        <i/>
        <sz val="11"/>
        <rFont val="Aptos Narrow"/>
        <family val="2"/>
        <scheme val="minor"/>
      </rPr>
      <t xml:space="preserve">In SY 2026-2027, what local item, of any type and in any form, did your SFA spend the </t>
    </r>
    <r>
      <rPr>
        <b/>
        <i/>
        <sz val="11"/>
        <rFont val="Aptos Narrow"/>
        <family val="2"/>
        <scheme val="minor"/>
      </rPr>
      <t>fifth</t>
    </r>
    <r>
      <rPr>
        <i/>
        <sz val="11"/>
        <rFont val="Aptos Narrow"/>
        <family val="2"/>
        <scheme val="minor"/>
      </rPr>
      <t xml:space="preserve"> most on? </t>
    </r>
  </si>
  <si>
    <t>Local item your SFA spent the fifth most on</t>
  </si>
  <si>
    <r>
      <t xml:space="preserve">Census question 61: </t>
    </r>
    <r>
      <rPr>
        <i/>
        <sz val="11"/>
        <rFont val="Aptos Narrow"/>
        <family val="2"/>
        <scheme val="minor"/>
      </rPr>
      <t>In SY 2026-27, from what source(s) did your SFA purchase that local item?</t>
    </r>
  </si>
  <si>
    <r>
      <rPr>
        <b/>
        <u/>
        <sz val="11"/>
        <rFont val="Aptos Narrow"/>
        <family val="2"/>
        <scheme val="minor"/>
      </rPr>
      <t>Purpose:</t>
    </r>
    <r>
      <rPr>
        <sz val="11"/>
        <rFont val="Aptos Narrow"/>
        <family val="2"/>
        <scheme val="minor"/>
      </rPr>
      <t xml:space="preserve">
This worksheet works in the background to populate the drop down lists in the worksheet called "Tracker-Local Purchases." 
</t>
    </r>
    <r>
      <rPr>
        <b/>
        <sz val="11"/>
        <rFont val="Aptos Narrow"/>
        <family val="2"/>
        <scheme val="minor"/>
      </rPr>
      <t>Do not delete or modify this worksheet.</t>
    </r>
  </si>
  <si>
    <t>Possible items</t>
  </si>
  <si>
    <t xml:space="preserve">Possible local food sources </t>
  </si>
  <si>
    <t>Bananas</t>
  </si>
  <si>
    <t>Oranges or other citrus</t>
  </si>
  <si>
    <t>Peaches</t>
  </si>
  <si>
    <t>Pears</t>
  </si>
  <si>
    <t>Watermelon</t>
  </si>
  <si>
    <t>Bell peppers</t>
  </si>
  <si>
    <t>Broccoli</t>
  </si>
  <si>
    <t>Carrots</t>
  </si>
  <si>
    <t>Collard greens</t>
  </si>
  <si>
    <t>Corn</t>
  </si>
  <si>
    <t>Cucumber</t>
  </si>
  <si>
    <t>Lettuce</t>
  </si>
  <si>
    <t>Potatoes (not sweet potatoes)</t>
  </si>
  <si>
    <t>Salad Mix</t>
  </si>
  <si>
    <t>Tomatoes</t>
  </si>
  <si>
    <t>Zucchini/Summer squash</t>
  </si>
  <si>
    <t>Sour cream</t>
  </si>
  <si>
    <t>Yogurt/Greek yogurt</t>
  </si>
  <si>
    <t>Dried beans</t>
  </si>
  <si>
    <t>Fish and seafood</t>
  </si>
  <si>
    <t>Nuts, seeds, or nut/seed butters</t>
  </si>
  <si>
    <t>Pork</t>
  </si>
  <si>
    <t>Poultry</t>
  </si>
  <si>
    <t xml:space="preserve">Tofu </t>
  </si>
  <si>
    <t>Wild game</t>
  </si>
  <si>
    <t>Grits</t>
  </si>
  <si>
    <t>Pasta</t>
  </si>
  <si>
    <t>Rice</t>
  </si>
  <si>
    <t>Baked goods (e.g., bread, cookies, tortillas)</t>
  </si>
  <si>
    <t>Sweeteners (e.g., honey, maple syrup)</t>
  </si>
  <si>
    <r>
      <rPr>
        <b/>
        <u/>
        <sz val="11"/>
        <rFont val="Aptos Narrow"/>
        <family val="2"/>
        <scheme val="minor"/>
      </rPr>
      <t>Purpose:</t>
    </r>
    <r>
      <rPr>
        <sz val="11"/>
        <rFont val="Aptos Narrow"/>
        <family val="2"/>
        <scheme val="minor"/>
      </rPr>
      <t xml:space="preserve">
This worksheet works in the background to populalte some of the responses in the worksheets called "Total Food Spending" and "Top Local Items &amp; Sources."
</t>
    </r>
    <r>
      <rPr>
        <b/>
        <sz val="11"/>
        <rFont val="Aptos Narrow"/>
        <family val="2"/>
        <scheme val="minor"/>
      </rPr>
      <t>Do not delete or modify this worksheet.</t>
    </r>
  </si>
  <si>
    <t>Total SY26-27 spending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</si>
</sst>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0.00_);_(&quot;$&quot;* \(#,##0.00\);_(&quot;$&quot;* &quot;-&quot;??_);_(@_)"/>
    <numFmt numFmtId="164" formatCode="&quot;$&quot;#,##0.00"/>
  </numFmts>
  <fonts count="41" x14ac:knownFonts="1">
    <font>
      <sz val="11"/>
      <color theme="1"/>
      <name val="Aptos Narrow"/>
      <family val="2"/>
      <scheme val="minor"/>
    </font>
    <font>
      <sz val="11"/>
      <color theme="1"/>
      <name val="Aptos Narrow"/>
      <family val="2"/>
      <scheme val="minor"/>
    </font>
    <font>
      <sz val="11"/>
      <color theme="1"/>
      <name val="Aptos Display"/>
      <family val="2"/>
      <scheme val="major"/>
    </font>
    <font>
      <sz val="12"/>
      <color theme="1"/>
      <name val="Aptos Display"/>
      <family val="2"/>
      <scheme val="major"/>
    </font>
    <font>
      <b/>
      <sz val="11"/>
      <color theme="1"/>
      <name val="Aptos Display"/>
      <family val="2"/>
      <scheme val="major"/>
    </font>
    <font>
      <sz val="12"/>
      <name val="Aptos Display"/>
      <family val="2"/>
      <scheme val="major"/>
    </font>
    <font>
      <b/>
      <sz val="12"/>
      <color theme="1"/>
      <name val="Aptos Display"/>
      <family val="2"/>
      <scheme val="major"/>
    </font>
    <font>
      <i/>
      <sz val="12"/>
      <color theme="1"/>
      <name val="Aptos Display"/>
      <family val="2"/>
      <scheme val="major"/>
    </font>
    <font>
      <b/>
      <sz val="11"/>
      <color theme="1"/>
      <name val="Aptos Narrow"/>
      <family val="2"/>
      <scheme val="minor"/>
    </font>
    <font>
      <i/>
      <sz val="11"/>
      <color theme="1"/>
      <name val="Aptos Narrow"/>
      <family val="2"/>
      <scheme val="minor"/>
    </font>
    <font>
      <b/>
      <sz val="11"/>
      <color rgb="FFFF0000"/>
      <name val="Aptos Narrow"/>
      <family val="2"/>
      <scheme val="minor"/>
    </font>
    <font>
      <sz val="11"/>
      <color rgb="FFFF0000"/>
      <name val="Aptos Narrow"/>
      <family val="2"/>
      <scheme val="minor"/>
    </font>
    <font>
      <sz val="11"/>
      <name val="Aptos Narrow"/>
      <family val="2"/>
      <scheme val="minor"/>
    </font>
    <font>
      <b/>
      <u/>
      <sz val="11"/>
      <name val="Aptos Narrow"/>
      <family val="2"/>
      <scheme val="minor"/>
    </font>
    <font>
      <b/>
      <sz val="11"/>
      <name val="Aptos Narrow"/>
      <family val="2"/>
      <scheme val="minor"/>
    </font>
    <font>
      <sz val="11"/>
      <color rgb="FF000000"/>
      <name val="Aptos Narrow"/>
      <family val="2"/>
      <scheme val="minor"/>
    </font>
    <font>
      <b/>
      <sz val="11"/>
      <color rgb="FF000000"/>
      <name val="Aptos Narrow"/>
      <family val="2"/>
      <scheme val="minor"/>
    </font>
    <font>
      <b/>
      <u/>
      <sz val="12"/>
      <color theme="1"/>
      <name val="Aptos Display"/>
      <family val="2"/>
      <scheme val="major"/>
    </font>
    <font>
      <sz val="12"/>
      <color theme="1"/>
      <name val="Aptos Display"/>
      <family val="2"/>
    </font>
    <font>
      <sz val="10"/>
      <color theme="1"/>
      <name val="Aptos Display"/>
      <family val="2"/>
      <scheme val="major"/>
    </font>
    <font>
      <b/>
      <u/>
      <sz val="12"/>
      <color rgb="FF000000"/>
      <name val="Aptos Display"/>
      <family val="2"/>
      <scheme val="major"/>
    </font>
    <font>
      <sz val="12"/>
      <color rgb="FF000000"/>
      <name val="Aptos Display"/>
      <family val="2"/>
      <scheme val="major"/>
    </font>
    <font>
      <b/>
      <sz val="12"/>
      <color rgb="FF000000"/>
      <name val="Aptos Display"/>
      <family val="2"/>
      <scheme val="major"/>
    </font>
    <font>
      <i/>
      <sz val="12"/>
      <color rgb="FF000000"/>
      <name val="Aptos Display"/>
      <family val="2"/>
      <scheme val="major"/>
    </font>
    <font>
      <b/>
      <i/>
      <sz val="12"/>
      <color rgb="FF000000"/>
      <name val="Aptos Display"/>
      <family val="2"/>
      <scheme val="major"/>
    </font>
    <font>
      <b/>
      <u/>
      <sz val="12"/>
      <color rgb="FF000000"/>
      <name val="Aptos Display"/>
      <family val="2"/>
    </font>
    <font>
      <sz val="12"/>
      <color rgb="FF000000"/>
      <name val="Aptos Display"/>
      <family val="2"/>
    </font>
    <font>
      <b/>
      <sz val="12"/>
      <color rgb="FF000000"/>
      <name val="Aptos Display"/>
      <family val="2"/>
    </font>
    <font>
      <b/>
      <u/>
      <sz val="12"/>
      <color rgb="FF000000"/>
      <name val="Aptos Display"/>
    </font>
    <font>
      <sz val="12"/>
      <color rgb="FF000000"/>
      <name val="Aptos Display"/>
    </font>
    <font>
      <b/>
      <sz val="12"/>
      <color rgb="FF000000"/>
      <name val="Aptos Display"/>
    </font>
    <font>
      <u/>
      <sz val="12"/>
      <color rgb="FF000000"/>
      <name val="Aptos Display"/>
    </font>
    <font>
      <i/>
      <sz val="11"/>
      <name val="Aptos Narrow"/>
      <family val="2"/>
      <scheme val="minor"/>
    </font>
    <font>
      <b/>
      <i/>
      <sz val="11"/>
      <name val="Aptos Narrow"/>
      <family val="2"/>
      <scheme val="minor"/>
    </font>
    <font>
      <sz val="12"/>
      <name val="Aptos Display"/>
      <family val="2"/>
    </font>
    <font>
      <b/>
      <u/>
      <sz val="12"/>
      <name val="Aptos Display"/>
      <family val="2"/>
    </font>
    <font>
      <b/>
      <sz val="12"/>
      <name val="Aptos Display"/>
      <family val="2"/>
    </font>
    <font>
      <i/>
      <sz val="12"/>
      <color rgb="FF000000"/>
      <name val="Aptos Display"/>
      <family val="2"/>
    </font>
    <font>
      <sz val="9"/>
      <color theme="1"/>
      <name val="Aptos"/>
      <family val="2"/>
    </font>
    <font>
      <sz val="11"/>
      <color theme="2" tint="-0.499984740745262"/>
      <name val="Aptos Narrow"/>
      <family val="2"/>
      <scheme val="minor"/>
    </font>
    <font>
      <sz val="10"/>
      <color theme="2" tint="-0.499984740745262"/>
      <name val="Aptos Display"/>
      <family val="2"/>
      <scheme val="major"/>
    </font>
  </fonts>
  <fills count="3">
    <fill>
      <patternFill patternType="none"/>
    </fill>
    <fill>
      <patternFill patternType="gray125"/>
    </fill>
    <fill>
      <patternFill patternType="solid">
        <fgColor theme="5"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2" fillId="0" borderId="0" applyNumberFormat="0" applyAlignment="0" applyProtection="0"/>
  </cellStyleXfs>
  <cellXfs count="93">
    <xf numFmtId="0" fontId="0" fillId="0" borderId="0" xfId="0"/>
    <xf numFmtId="0" fontId="2" fillId="0" borderId="0" xfId="0" applyFont="1"/>
    <xf numFmtId="0" fontId="3" fillId="0" borderId="0" xfId="0" applyFont="1"/>
    <xf numFmtId="0" fontId="4" fillId="0" borderId="0" xfId="0" applyFont="1"/>
    <xf numFmtId="49" fontId="2" fillId="0" borderId="0" xfId="0" applyNumberFormat="1" applyFont="1"/>
    <xf numFmtId="0" fontId="6" fillId="0" borderId="0" xfId="0" applyFont="1"/>
    <xf numFmtId="164" fontId="3" fillId="0" borderId="0" xfId="0" applyNumberFormat="1" applyFont="1"/>
    <xf numFmtId="0" fontId="8" fillId="0" borderId="0" xfId="0" applyFont="1"/>
    <xf numFmtId="0" fontId="0" fillId="0" borderId="0" xfId="0" applyAlignment="1">
      <alignment horizontal="left" wrapText="1" indent="1"/>
    </xf>
    <xf numFmtId="0" fontId="0" fillId="0" borderId="0" xfId="0" applyAlignment="1">
      <alignment horizontal="left" indent="1"/>
    </xf>
    <xf numFmtId="0" fontId="0" fillId="0" borderId="0" xfId="0" applyAlignment="1">
      <alignment vertical="top"/>
    </xf>
    <xf numFmtId="0" fontId="0" fillId="0" borderId="0" xfId="0" applyAlignment="1">
      <alignment horizontal="left" vertical="top" indent="1"/>
    </xf>
    <xf numFmtId="0" fontId="12" fillId="0" borderId="0" xfId="0" applyFont="1" applyAlignment="1">
      <alignment horizontal="left" vertical="center" wrapText="1" indent="1"/>
    </xf>
    <xf numFmtId="0" fontId="12" fillId="0" borderId="0" xfId="0" applyFont="1" applyAlignment="1">
      <alignment horizontal="left"/>
    </xf>
    <xf numFmtId="0" fontId="12" fillId="0" borderId="0" xfId="0" applyFont="1"/>
    <xf numFmtId="0" fontId="14" fillId="0" borderId="0" xfId="0" applyFont="1" applyAlignment="1">
      <alignment horizontal="left" indent="1"/>
    </xf>
    <xf numFmtId="0" fontId="14" fillId="0" borderId="0" xfId="0" applyFont="1" applyAlignment="1">
      <alignment horizontal="left"/>
    </xf>
    <xf numFmtId="0" fontId="14" fillId="0" borderId="0" xfId="0" applyFont="1"/>
    <xf numFmtId="0" fontId="12" fillId="0" borderId="0" xfId="0" applyFont="1" applyAlignment="1">
      <alignment horizontal="left" vertical="center" indent="1"/>
    </xf>
    <xf numFmtId="0" fontId="12" fillId="0" borderId="0" xfId="0" applyFont="1" applyAlignment="1">
      <alignment vertical="top"/>
    </xf>
    <xf numFmtId="0" fontId="12" fillId="0" borderId="0" xfId="0" applyFont="1" applyAlignment="1">
      <alignment vertical="center"/>
    </xf>
    <xf numFmtId="0" fontId="12" fillId="0" borderId="0" xfId="0" applyFont="1" applyAlignment="1">
      <alignment horizontal="left" indent="1"/>
    </xf>
    <xf numFmtId="0" fontId="8" fillId="0" borderId="4" xfId="0" applyFont="1" applyBorder="1" applyAlignment="1">
      <alignment horizontal="left" vertical="center" indent="1"/>
    </xf>
    <xf numFmtId="0" fontId="8" fillId="0" borderId="5" xfId="0" applyFont="1" applyBorder="1"/>
    <xf numFmtId="0" fontId="15" fillId="0" borderId="2" xfId="0" applyFont="1" applyBorder="1" applyAlignment="1">
      <alignment horizontal="left" vertical="center" wrapText="1" indent="1"/>
    </xf>
    <xf numFmtId="0" fontId="15" fillId="0" borderId="6" xfId="0" applyFont="1" applyBorder="1" applyAlignment="1">
      <alignment horizontal="left" vertical="center" wrapText="1" indent="1"/>
    </xf>
    <xf numFmtId="2" fontId="0" fillId="0" borderId="3" xfId="0" applyNumberFormat="1" applyBorder="1"/>
    <xf numFmtId="2" fontId="0" fillId="0" borderId="7" xfId="0" applyNumberFormat="1" applyBorder="1"/>
    <xf numFmtId="49" fontId="0" fillId="0" borderId="0" xfId="0" applyNumberFormat="1" applyAlignment="1">
      <alignment vertical="top"/>
    </xf>
    <xf numFmtId="0" fontId="15" fillId="0" borderId="0" xfId="0" applyFont="1"/>
    <xf numFmtId="2" fontId="0" fillId="0" borderId="0" xfId="0" applyNumberFormat="1" applyAlignment="1">
      <alignment horizontal="left" indent="1"/>
    </xf>
    <xf numFmtId="164" fontId="0" fillId="0" borderId="0" xfId="0" applyNumberFormat="1"/>
    <xf numFmtId="0" fontId="8" fillId="0" borderId="8" xfId="0" applyFont="1" applyBorder="1" applyAlignment="1">
      <alignment horizontal="left" vertical="center" wrapText="1" indent="1"/>
    </xf>
    <xf numFmtId="164" fontId="0" fillId="0" borderId="1" xfId="1" applyNumberFormat="1" applyFont="1" applyBorder="1"/>
    <xf numFmtId="49" fontId="0" fillId="0" borderId="0" xfId="0" applyNumberFormat="1"/>
    <xf numFmtId="164" fontId="8" fillId="0" borderId="0" xfId="1" applyNumberFormat="1" applyFont="1"/>
    <xf numFmtId="164" fontId="0" fillId="0" borderId="0" xfId="1" applyNumberFormat="1" applyFont="1"/>
    <xf numFmtId="0" fontId="0" fillId="0" borderId="0" xfId="0" applyAlignment="1">
      <alignment wrapText="1"/>
    </xf>
    <xf numFmtId="0" fontId="8" fillId="2" borderId="0" xfId="0" applyFont="1" applyFill="1"/>
    <xf numFmtId="164" fontId="8" fillId="2" borderId="0" xfId="1" applyNumberFormat="1" applyFont="1" applyFill="1"/>
    <xf numFmtId="49" fontId="8" fillId="2" borderId="0" xfId="0" applyNumberFormat="1" applyFont="1" applyFill="1"/>
    <xf numFmtId="0" fontId="8" fillId="2" borderId="0" xfId="0" applyFont="1" applyFill="1" applyAlignment="1">
      <alignment horizontal="left" wrapText="1" indent="1"/>
    </xf>
    <xf numFmtId="17" fontId="0" fillId="0" borderId="0" xfId="0" applyNumberFormat="1" applyAlignment="1">
      <alignment horizontal="left" wrapText="1" indent="1"/>
    </xf>
    <xf numFmtId="49" fontId="0" fillId="0" borderId="0" xfId="0" applyNumberFormat="1" applyAlignment="1">
      <alignment horizontal="left" wrapText="1" indent="1"/>
    </xf>
    <xf numFmtId="0" fontId="8" fillId="0" borderId="0" xfId="0" applyFont="1" applyAlignment="1">
      <alignment horizontal="left" vertical="center" wrapText="1"/>
    </xf>
    <xf numFmtId="164" fontId="0" fillId="0" borderId="0" xfId="0" applyNumberFormat="1" applyAlignment="1">
      <alignment vertical="top"/>
    </xf>
    <xf numFmtId="0" fontId="8" fillId="0" borderId="0" xfId="0" applyFont="1" applyAlignment="1">
      <alignment horizontal="left" vertical="top" wrapText="1"/>
    </xf>
    <xf numFmtId="14" fontId="0" fillId="0" borderId="0" xfId="0" applyNumberFormat="1"/>
    <xf numFmtId="0" fontId="6" fillId="0" borderId="0" xfId="0" applyFont="1" applyAlignment="1">
      <alignment horizontal="left" indent="1"/>
    </xf>
    <xf numFmtId="0" fontId="5" fillId="0" borderId="0" xfId="0" applyFont="1" applyAlignment="1">
      <alignment horizontal="left" vertical="center" indent="1"/>
    </xf>
    <xf numFmtId="0" fontId="3" fillId="0" borderId="0" xfId="0" applyFont="1" applyAlignment="1">
      <alignment horizontal="left" indent="1"/>
    </xf>
    <xf numFmtId="0" fontId="5" fillId="0" borderId="0" xfId="0" applyFont="1" applyAlignment="1">
      <alignment horizontal="left" indent="1"/>
    </xf>
    <xf numFmtId="0" fontId="18" fillId="0" borderId="0" xfId="0" applyFont="1" applyAlignment="1">
      <alignment vertical="top" wrapText="1"/>
    </xf>
    <xf numFmtId="0" fontId="6" fillId="0" borderId="0" xfId="0" applyFont="1" applyAlignment="1">
      <alignment horizontal="left" vertical="center" wrapText="1" indent="1"/>
    </xf>
    <xf numFmtId="0" fontId="19" fillId="0" borderId="0" xfId="0" applyFont="1" applyAlignment="1">
      <alignment horizontal="left" indent="1"/>
    </xf>
    <xf numFmtId="0" fontId="3" fillId="0" borderId="0" xfId="0" applyFont="1" applyAlignment="1">
      <alignment horizontal="left" vertical="center" wrapText="1" indent="1"/>
    </xf>
    <xf numFmtId="0" fontId="12" fillId="0" borderId="0" xfId="3" applyAlignment="1">
      <alignment horizontal="left" wrapText="1" indent="1"/>
    </xf>
    <xf numFmtId="0" fontId="0" fillId="0" borderId="0" xfId="0" applyAlignment="1">
      <alignment horizontal="left" vertical="top" wrapText="1" indent="1"/>
    </xf>
    <xf numFmtId="0" fontId="22" fillId="0" borderId="0" xfId="0" applyFont="1" applyAlignment="1">
      <alignment horizontal="left" vertical="center" wrapText="1" indent="1"/>
    </xf>
    <xf numFmtId="0" fontId="26" fillId="0" borderId="0" xfId="0" applyFont="1" applyAlignment="1">
      <alignment horizontal="left" vertical="center" wrapText="1" indent="1"/>
    </xf>
    <xf numFmtId="0" fontId="27" fillId="0" borderId="0" xfId="0" applyFont="1" applyAlignment="1">
      <alignment horizontal="left" vertical="center" wrapText="1" indent="1"/>
    </xf>
    <xf numFmtId="0" fontId="15" fillId="0" borderId="0" xfId="0" applyFont="1" applyAlignment="1">
      <alignment horizontal="left" vertical="top" indent="1"/>
    </xf>
    <xf numFmtId="164" fontId="0" fillId="0" borderId="0" xfId="1" applyNumberFormat="1" applyFont="1" applyAlignment="1">
      <alignment wrapText="1"/>
    </xf>
    <xf numFmtId="49" fontId="0" fillId="0" borderId="0" xfId="0" applyNumberFormat="1" applyAlignment="1">
      <alignment horizontal="left" indent="1"/>
    </xf>
    <xf numFmtId="0" fontId="30" fillId="0" borderId="0" xfId="0" applyFont="1" applyAlignment="1">
      <alignment horizontal="left" vertical="center" wrapText="1" indent="1"/>
    </xf>
    <xf numFmtId="0" fontId="34" fillId="0" borderId="0" xfId="0" applyFont="1" applyAlignment="1">
      <alignment horizontal="left" vertical="center" wrapText="1" indent="1"/>
    </xf>
    <xf numFmtId="0" fontId="29" fillId="0" borderId="0" xfId="0" applyFont="1" applyAlignment="1">
      <alignment horizontal="left" vertical="center" wrapText="1" indent="1"/>
    </xf>
    <xf numFmtId="0" fontId="38" fillId="0" borderId="0" xfId="0" applyFont="1" applyAlignment="1">
      <alignment vertical="center" wrapText="1"/>
    </xf>
    <xf numFmtId="0" fontId="12" fillId="0" borderId="1" xfId="0" applyFont="1" applyBorder="1" applyAlignment="1">
      <alignment vertical="top"/>
    </xf>
    <xf numFmtId="164" fontId="12" fillId="0" borderId="1" xfId="0" applyNumberFormat="1" applyFont="1" applyBorder="1" applyAlignment="1">
      <alignment vertical="top"/>
    </xf>
    <xf numFmtId="0" fontId="12" fillId="0" borderId="1" xfId="0" applyFont="1" applyBorder="1" applyAlignment="1">
      <alignment horizontal="left" vertical="top"/>
    </xf>
    <xf numFmtId="0" fontId="3" fillId="0" borderId="0" xfId="0" applyFont="1" applyAlignment="1" applyProtection="1">
      <alignment horizontal="left" vertical="center" wrapText="1" indent="1"/>
      <protection locked="0"/>
    </xf>
    <xf numFmtId="0" fontId="0" fillId="0" borderId="0" xfId="0" applyProtection="1">
      <protection locked="0"/>
    </xf>
    <xf numFmtId="164" fontId="0" fillId="0" borderId="0" xfId="0" applyNumberFormat="1" applyProtection="1">
      <protection locked="0"/>
    </xf>
    <xf numFmtId="0" fontId="26" fillId="0" borderId="0" xfId="0" applyFont="1" applyAlignment="1" applyProtection="1">
      <alignment horizontal="left" vertical="center" wrapText="1" indent="1"/>
      <protection locked="0"/>
    </xf>
    <xf numFmtId="0" fontId="6" fillId="0" borderId="0" xfId="0" applyFont="1" applyAlignment="1" applyProtection="1">
      <alignment horizontal="left" vertical="center" wrapText="1" indent="1"/>
      <protection locked="0"/>
    </xf>
    <xf numFmtId="0" fontId="14" fillId="0" borderId="4" xfId="0" applyFont="1" applyBorder="1" applyAlignment="1" applyProtection="1">
      <alignment horizontal="left" indent="1"/>
      <protection locked="0"/>
    </xf>
    <xf numFmtId="0" fontId="14" fillId="0" borderId="8" xfId="0" applyFont="1" applyBorder="1" applyAlignment="1" applyProtection="1">
      <alignment horizontal="left"/>
      <protection locked="0"/>
    </xf>
    <xf numFmtId="164" fontId="14" fillId="0" borderId="8" xfId="0" applyNumberFormat="1" applyFont="1" applyBorder="1" applyAlignment="1" applyProtection="1">
      <alignment horizontal="left"/>
      <protection locked="0"/>
    </xf>
    <xf numFmtId="0" fontId="8" fillId="0" borderId="5" xfId="0" applyFont="1" applyBorder="1" applyProtection="1">
      <protection locked="0"/>
    </xf>
    <xf numFmtId="0" fontId="12" fillId="0" borderId="2" xfId="0" applyFont="1" applyBorder="1" applyAlignment="1" applyProtection="1">
      <alignment horizontal="left" vertical="top" indent="1"/>
      <protection locked="0"/>
    </xf>
    <xf numFmtId="0" fontId="12" fillId="0" borderId="2" xfId="0" applyFont="1" applyBorder="1" applyAlignment="1" applyProtection="1">
      <alignment horizontal="left" vertical="center" indent="1"/>
      <protection locked="0"/>
    </xf>
    <xf numFmtId="0" fontId="12" fillId="0" borderId="2" xfId="0" applyFont="1" applyBorder="1" applyAlignment="1" applyProtection="1">
      <alignment horizontal="left" indent="1"/>
      <protection locked="0"/>
    </xf>
    <xf numFmtId="0" fontId="12" fillId="0" borderId="6" xfId="0" applyFont="1" applyBorder="1" applyAlignment="1" applyProtection="1">
      <alignment horizontal="left" indent="1"/>
      <protection locked="0"/>
    </xf>
    <xf numFmtId="0" fontId="9" fillId="0" borderId="0" xfId="0" applyFont="1" applyProtection="1">
      <protection locked="0"/>
    </xf>
    <xf numFmtId="9" fontId="0" fillId="0" borderId="3" xfId="2" applyFont="1" applyBorder="1" applyProtection="1"/>
    <xf numFmtId="0" fontId="12" fillId="0" borderId="9" xfId="0" applyFont="1" applyBorder="1" applyAlignment="1">
      <alignment horizontal="left" vertical="top"/>
    </xf>
    <xf numFmtId="164" fontId="12" fillId="0" borderId="9" xfId="0" applyNumberFormat="1" applyFont="1" applyBorder="1" applyAlignment="1">
      <alignment vertical="top"/>
    </xf>
    <xf numFmtId="9" fontId="0" fillId="0" borderId="7" xfId="2" applyFont="1" applyBorder="1" applyProtection="1"/>
    <xf numFmtId="0" fontId="39" fillId="0" borderId="0" xfId="0" applyFont="1" applyAlignment="1">
      <alignment horizontal="left" vertical="top" indent="1"/>
    </xf>
    <xf numFmtId="0" fontId="40" fillId="0" borderId="0" xfId="0" applyFont="1" applyAlignment="1">
      <alignment horizontal="left" wrapText="1" indent="1"/>
    </xf>
    <xf numFmtId="0" fontId="40" fillId="0" borderId="0" xfId="0" applyFont="1" applyAlignment="1">
      <alignment horizontal="left" indent="1"/>
    </xf>
    <xf numFmtId="0" fontId="40" fillId="0" borderId="0" xfId="0" applyFont="1" applyAlignment="1" applyProtection="1">
      <alignment horizontal="left" indent="1"/>
      <protection locked="0"/>
    </xf>
  </cellXfs>
  <cellStyles count="4">
    <cellStyle name="Currency" xfId="1" builtinId="4"/>
    <cellStyle name="Heading 1" xfId="3" builtinId="16" customBuiltin="1"/>
    <cellStyle name="Normal" xfId="0" builtinId="0"/>
    <cellStyle name="Percent" xfId="2" builtinId="5"/>
  </cellStyles>
  <dxfs count="82">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numFmt numFmtId="165" formatCode=";;;"/>
    </dxf>
    <dxf>
      <font>
        <color theme="1"/>
      </font>
      <fill>
        <patternFill>
          <bgColor rgb="FFC6EFCE"/>
        </patternFill>
      </fill>
    </dxf>
    <dxf>
      <alignment horizontal="left" textRotation="0" relativeIndent="1" justifyLastLine="0" shrinkToFit="0" readingOrder="0"/>
    </dxf>
    <dxf>
      <alignment horizontal="left" textRotation="0" relativeIndent="1" justifyLastLine="0" shrinkToFit="0" readingOrder="0"/>
    </dxf>
    <dxf>
      <alignment horizontal="left" textRotation="0" relativeIndent="1" justifyLastLine="0" shrinkToFit="0" readingOrder="0"/>
    </dxf>
    <dxf>
      <alignment horizontal="left" textRotation="0" relativeIndent="1" justifyLastLine="0" shrinkToFit="0" readingOrder="0"/>
    </dxf>
    <dxf>
      <alignment horizontal="left" textRotation="0" relativeIndent="1" justifyLastLine="0" shrinkToFit="0" readingOrder="0"/>
    </dxf>
    <dxf>
      <alignment horizontal="left" textRotation="0" relativeIndent="1" justifyLastLine="0" shrinkToFit="0" readingOrder="0"/>
    </dxf>
    <dxf>
      <alignment horizontal="left" textRotation="0" relativeIndent="1" justifyLastLine="0" shrinkToFit="0" readingOrder="0"/>
    </dxf>
    <dxf>
      <alignment horizontal="left" textRotation="0" relativeIndent="1" justifyLastLine="0" shrinkToFit="0" readingOrder="0"/>
    </dxf>
    <dxf>
      <alignment horizontal="left" textRotation="0" relativeIndent="1" justifyLastLine="0" shrinkToFit="0" readingOrder="0"/>
    </dxf>
    <dxf>
      <alignment horizontal="left" textRotation="0" relativeIndent="1" justifyLastLine="0" shrinkToFit="0" readingOrder="0"/>
    </dxf>
    <dxf>
      <alignment horizontal="left" textRotation="0" relativeIndent="1" justifyLastLine="0" shrinkToFit="0" readingOrder="0"/>
    </dxf>
    <dxf>
      <alignment horizontal="left" textRotation="0" relativeIndent="1" justifyLastLine="0" shrinkToFit="0" readingOrder="0"/>
    </dxf>
    <dxf>
      <alignment horizontal="left" textRotation="0" relativeIndent="1" justifyLastLine="0" shrinkToFit="0" readingOrder="0"/>
    </dxf>
    <dxf>
      <alignment horizontal="left" textRotation="0" relativeIndent="1" justifyLastLine="0" shrinkToFit="0" readingOrder="0"/>
    </dxf>
    <dxf>
      <alignment horizontal="left" textRotation="0" relativeIndent="1" justifyLastLine="0" shrinkToFit="0" readingOrder="0"/>
    </dxf>
    <dxf>
      <alignment horizontal="left" textRotation="0" relativeIndent="1" justifyLastLine="0" shrinkToFit="0" readingOrder="0"/>
    </dxf>
    <dxf>
      <alignment horizontal="left" textRotation="0" relativeIndent="1" justifyLastLine="0" shrinkToFit="0" readingOrder="0"/>
    </dxf>
    <dxf>
      <alignment horizontal="left" textRotation="0" relativeIndent="1" justifyLastLine="0" shrinkToFit="0" readingOrder="0"/>
    </dxf>
    <dxf>
      <alignment horizontal="left" textRotation="0" relativeIndent="1" justifyLastLine="0" shrinkToFit="0" readingOrder="0"/>
    </dxf>
    <dxf>
      <alignment horizontal="left" vertical="top" textRotation="0" wrapText="1" relativeIndent="1" justifyLastLine="0" shrinkToFit="0" readingOrder="0"/>
    </dxf>
    <dxf>
      <font>
        <b val="0"/>
        <i val="0"/>
        <strike val="0"/>
        <condense val="0"/>
        <extend val="0"/>
        <outline val="0"/>
        <shadow val="0"/>
        <u val="none"/>
        <vertAlign val="baseline"/>
        <sz val="11"/>
        <color theme="1"/>
        <name val="Aptos Narrow"/>
        <family val="2"/>
        <scheme val="minor"/>
      </font>
      <numFmt numFmtId="164" formatCode="&quot;$&quot;#,##0.00"/>
      <border diagonalUp="0" diagonalDown="0">
        <left/>
        <right style="thin">
          <color indexed="64"/>
        </right>
        <top style="thin">
          <color indexed="64"/>
        </top>
        <bottom style="thin">
          <color indexed="64"/>
        </bottom>
      </border>
    </dxf>
    <dxf>
      <alignment horizontal="left" vertical="bottom" textRotation="0" wrapText="0" relativeIndent="1" justifyLastLine="0" shrinkToFit="0" readingOrder="0"/>
      <border outline="0">
        <right style="thin">
          <color indexed="64"/>
        </right>
      </border>
    </dxf>
    <dxf>
      <font>
        <b val="0"/>
        <i val="0"/>
        <strike val="0"/>
        <condense val="0"/>
        <extend val="0"/>
        <outline val="0"/>
        <shadow val="0"/>
        <u val="none"/>
        <vertAlign val="baseline"/>
        <sz val="11"/>
        <color theme="1"/>
        <name val="Aptos Narrow"/>
        <family val="2"/>
        <scheme val="minor"/>
      </font>
      <numFmt numFmtId="2" formatCode="0.00"/>
      <border diagonalUp="0" diagonalDown="0" outline="0">
        <left/>
        <right/>
        <top style="thin">
          <color indexed="64"/>
        </top>
        <bottom style="thin">
          <color indexed="64"/>
        </bottom>
      </border>
    </dxf>
    <dxf>
      <font>
        <b val="0"/>
        <i val="0"/>
        <strike val="0"/>
        <condense val="0"/>
        <extend val="0"/>
        <outline val="0"/>
        <shadow val="0"/>
        <u val="none"/>
        <vertAlign val="baseline"/>
        <sz val="11"/>
        <color rgb="FF000000"/>
        <name val="Aptos Narrow"/>
        <family val="2"/>
        <scheme val="minor"/>
      </font>
      <alignment horizontal="left" vertical="center" textRotation="0" wrapText="1" relativeIndent="1"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ptos Narrow"/>
        <family val="2"/>
        <scheme val="minor"/>
      </font>
    </dxf>
    <dxf>
      <border outline="0">
        <bottom style="thin">
          <color indexed="64"/>
        </bottom>
      </border>
    </dxf>
    <dxf>
      <font>
        <strike val="0"/>
        <outline val="0"/>
        <shadow val="0"/>
        <u val="none"/>
        <vertAlign val="baseline"/>
        <sz val="11"/>
        <name val="Aptos Narrow"/>
        <family val="2"/>
        <scheme val="minor"/>
      </font>
    </dxf>
    <dxf>
      <font>
        <b val="0"/>
        <i val="0"/>
        <strike val="0"/>
        <condense val="0"/>
        <extend val="0"/>
        <outline val="0"/>
        <shadow val="0"/>
        <u val="none"/>
        <vertAlign val="baseline"/>
        <sz val="11"/>
        <color theme="1"/>
        <name val="Aptos Narrow"/>
        <family val="2"/>
        <scheme val="minor"/>
      </font>
      <numFmt numFmtId="2" formatCode="0.00"/>
      <alignment horizontal="left" textRotation="0" wrapText="0" relativeIndent="1" justifyLastLine="0" shrinkToFit="0" readingOrder="0"/>
    </dxf>
    <dxf>
      <border outline="0">
        <top style="thin">
          <color indexed="64"/>
        </top>
      </border>
    </dxf>
    <dxf>
      <font>
        <b val="0"/>
        <i val="0"/>
        <strike val="0"/>
        <condense val="0"/>
        <extend val="0"/>
        <outline val="0"/>
        <shadow val="0"/>
        <u val="none"/>
        <vertAlign val="baseline"/>
        <sz val="11"/>
        <color theme="1"/>
        <name val="Aptos Narrow"/>
        <family val="2"/>
        <scheme val="minor"/>
      </font>
      <numFmt numFmtId="2" formatCode="0.00"/>
      <alignment horizontal="left" textRotation="0" wrapText="0" relativeIndent="1" justifyLastLine="0" shrinkToFit="0" readingOrder="0"/>
    </dxf>
    <dxf>
      <border outline="0">
        <bottom style="thin">
          <color indexed="64"/>
        </bottom>
      </border>
    </dxf>
    <dxf>
      <font>
        <b/>
        <i val="0"/>
        <strike val="0"/>
        <condense val="0"/>
        <extend val="0"/>
        <outline val="0"/>
        <shadow val="0"/>
        <u val="none"/>
        <vertAlign val="baseline"/>
        <sz val="11"/>
        <color theme="1"/>
        <name val="Aptos Narrow"/>
        <family val="2"/>
        <scheme val="minor"/>
      </font>
      <alignment horizontal="left" vertical="center" textRotation="0" wrapText="1" indent="1" justifyLastLine="0" shrinkToFit="0" readingOrder="0"/>
    </dxf>
    <dxf>
      <font>
        <b val="0"/>
        <i val="0"/>
        <strike val="0"/>
        <condense val="0"/>
        <extend val="0"/>
        <outline val="0"/>
        <shadow val="0"/>
        <u val="none"/>
        <vertAlign val="baseline"/>
        <sz val="11"/>
        <color theme="1"/>
        <name val="Aptos Narrow"/>
        <family val="2"/>
        <scheme val="minor"/>
      </font>
      <numFmt numFmtId="2" formatCode="0.00"/>
      <border diagonalUp="0" diagonalDown="0" outline="0">
        <left/>
        <right/>
        <top style="thin">
          <color indexed="64"/>
        </top>
        <bottom style="thin">
          <color indexed="64"/>
        </bottom>
      </border>
    </dxf>
    <dxf>
      <font>
        <b val="0"/>
        <i val="0"/>
        <strike val="0"/>
        <condense val="0"/>
        <extend val="0"/>
        <outline val="0"/>
        <shadow val="0"/>
        <u val="none"/>
        <vertAlign val="baseline"/>
        <sz val="11"/>
        <color rgb="FF000000"/>
        <name val="Aptos Narrow"/>
        <family val="2"/>
        <scheme val="minor"/>
      </font>
      <alignment horizontal="left" vertical="center" textRotation="0" wrapText="1" relativeIndent="1"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ptos Narrow"/>
        <family val="2"/>
        <scheme val="minor"/>
      </font>
    </dxf>
    <dxf>
      <border outline="0">
        <bottom style="thin">
          <color indexed="64"/>
        </bottom>
      </border>
    </dxf>
    <dxf>
      <font>
        <strike val="0"/>
        <outline val="0"/>
        <shadow val="0"/>
        <u val="none"/>
        <vertAlign val="baseline"/>
        <sz val="11"/>
        <name val="Aptos Narrow"/>
        <family val="2"/>
        <scheme val="minor"/>
      </font>
    </dxf>
    <dxf>
      <font>
        <strike val="0"/>
        <outline val="0"/>
        <shadow val="0"/>
        <u val="none"/>
        <vertAlign val="baseline"/>
        <sz val="11"/>
        <color theme="1"/>
        <name val="Aptos Narrow"/>
        <family val="2"/>
        <scheme val="minor"/>
      </font>
      <numFmt numFmtId="19" formatCode="m/d/yyyy"/>
    </dxf>
    <dxf>
      <font>
        <strike val="0"/>
        <outline val="0"/>
        <shadow val="0"/>
        <u val="none"/>
        <vertAlign val="baseline"/>
        <sz val="11"/>
        <color theme="1"/>
        <name val="Aptos Narrow"/>
        <family val="2"/>
        <scheme val="minor"/>
      </font>
    </dxf>
    <dxf>
      <font>
        <strike val="0"/>
        <outline val="0"/>
        <shadow val="0"/>
        <u val="none"/>
        <vertAlign val="baseline"/>
        <sz val="11"/>
        <color theme="1"/>
        <name val="Aptos Narrow"/>
        <family val="2"/>
        <scheme val="minor"/>
      </font>
      <numFmt numFmtId="164" formatCode="&quot;$&quot;#,##0.00"/>
    </dxf>
    <dxf>
      <font>
        <strike val="0"/>
        <outline val="0"/>
        <shadow val="0"/>
        <u val="none"/>
        <vertAlign val="baseline"/>
        <sz val="11"/>
        <color theme="1"/>
        <name val="Aptos Narrow"/>
        <family val="2"/>
        <scheme val="minor"/>
      </font>
      <numFmt numFmtId="30" formatCode="@"/>
    </dxf>
    <dxf>
      <font>
        <strike val="0"/>
        <outline val="0"/>
        <shadow val="0"/>
        <u val="none"/>
        <vertAlign val="baseline"/>
        <sz val="11"/>
        <color theme="1"/>
        <name val="Aptos Narrow"/>
        <family val="2"/>
        <scheme val="minor"/>
      </font>
      <alignment horizontal="left" textRotation="0" relativeIndent="1" justifyLastLine="0" shrinkToFit="0" readingOrder="0"/>
    </dxf>
    <dxf>
      <font>
        <strike val="0"/>
        <outline val="0"/>
        <shadow val="0"/>
        <u val="none"/>
        <vertAlign val="baseline"/>
        <sz val="11"/>
        <color theme="1"/>
        <name val="Aptos Narrow"/>
        <family val="2"/>
        <scheme val="minor"/>
      </font>
    </dxf>
    <dxf>
      <font>
        <strike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numFmt numFmtId="164" formatCode="&quot;$&quot;#,##0.00"/>
    </dxf>
    <dxf>
      <font>
        <b val="0"/>
        <i val="0"/>
        <strike val="0"/>
        <condense val="0"/>
        <extend val="0"/>
        <outline val="0"/>
        <shadow val="0"/>
        <u val="none"/>
        <vertAlign val="baseline"/>
        <sz val="11"/>
        <color theme="1"/>
        <name val="Aptos Narrow"/>
        <family val="2"/>
        <scheme val="minor"/>
      </font>
      <numFmt numFmtId="164" formatCode="&quot;$&quot;#,##0.00"/>
    </dxf>
    <dxf>
      <alignment horizontal="left" textRotation="0" relativeIndent="1" justifyLastLine="0" shrinkToFit="0" readingOrder="0"/>
    </dxf>
    <dxf>
      <font>
        <b val="0"/>
        <i val="0"/>
        <strike val="0"/>
        <condense val="0"/>
        <extend val="0"/>
        <outline val="0"/>
        <shadow val="0"/>
        <u val="none"/>
        <vertAlign val="baseline"/>
        <sz val="11"/>
        <color theme="1"/>
        <name val="Aptos Narrow"/>
        <family val="2"/>
        <scheme val="minor"/>
      </font>
      <alignment horizontal="general" vertical="bottom" textRotation="0" wrapText="1" indent="0" justifyLastLine="0" shrinkToFit="0" readingOrder="0"/>
    </dxf>
    <dxf>
      <font>
        <strike val="0"/>
        <outline val="0"/>
        <shadow val="0"/>
        <vertAlign val="baseline"/>
        <sz val="11"/>
        <name val="Aptos Narrow"/>
        <family val="2"/>
        <scheme val="minor"/>
      </font>
      <numFmt numFmtId="30" formatCode="@"/>
      <alignment vertical="top" textRotation="0" indent="0" justifyLastLine="0" shrinkToFit="0" readingOrder="0"/>
    </dxf>
    <dxf>
      <font>
        <strike val="0"/>
        <outline val="0"/>
        <shadow val="0"/>
        <vertAlign val="baseline"/>
        <sz val="11"/>
        <name val="Aptos Narrow"/>
        <family val="2"/>
        <scheme val="minor"/>
      </font>
      <numFmt numFmtId="30" formatCode="@"/>
      <alignment vertical="top" textRotation="0" indent="0" justifyLastLine="0" shrinkToFit="0" readingOrder="0"/>
    </dxf>
    <dxf>
      <font>
        <strike val="0"/>
        <outline val="0"/>
        <shadow val="0"/>
        <vertAlign val="baseline"/>
        <sz val="11"/>
        <name val="Aptos Narrow"/>
        <family val="2"/>
        <scheme val="minor"/>
      </font>
      <alignment horizontal="left" vertical="top" textRotation="0" wrapText="0" relativeIndent="1" justifyLastLine="0" shrinkToFit="0" readingOrder="0"/>
    </dxf>
    <dxf>
      <font>
        <strike val="0"/>
        <outline val="0"/>
        <shadow val="0"/>
        <vertAlign val="baseline"/>
        <sz val="11"/>
        <name val="Aptos Narrow"/>
        <family val="2"/>
        <scheme val="minor"/>
      </font>
      <alignment vertical="top" textRotation="0" indent="0" justifyLastLine="0" shrinkToFit="0" readingOrder="0"/>
    </dxf>
    <dxf>
      <font>
        <strike val="0"/>
        <outline val="0"/>
        <shadow val="0"/>
        <vertAlign val="baseline"/>
        <sz val="11"/>
        <name val="Aptos Narrow"/>
        <family val="2"/>
        <scheme val="minor"/>
      </font>
      <alignment vertical="top" textRotation="0" indent="0" justifyLastLine="0" shrinkToFit="0" readingOrder="0"/>
    </dxf>
    <dxf>
      <font>
        <b val="0"/>
        <i val="0"/>
        <strike val="0"/>
        <condense val="0"/>
        <extend val="0"/>
        <outline val="0"/>
        <shadow val="0"/>
        <u val="none"/>
        <vertAlign val="baseline"/>
        <sz val="11"/>
        <color theme="1"/>
        <name val="Aptos Narrow"/>
        <family val="2"/>
        <scheme val="minor"/>
      </font>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1"/>
        <color auto="1"/>
        <name val="Aptos Narrow"/>
        <family val="2"/>
        <scheme val="minor"/>
      </font>
      <numFmt numFmtId="164" formatCode="&quot;$&quot;#,##0.00"/>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auto="1"/>
        <name val="Aptos Narrow"/>
        <family val="2"/>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auto="1"/>
        <name val="Aptos Narrow"/>
        <family val="2"/>
        <scheme val="minor"/>
      </font>
      <alignment horizontal="left" vertical="center" textRotation="0" wrapText="0" indent="1" justifyLastLine="0" shrinkToFit="0" readingOrder="0"/>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protection locked="0" hidden="0"/>
    </dxf>
    <dxf>
      <border outline="0">
        <bottom style="thin">
          <color indexed="64"/>
        </bottom>
      </border>
    </dxf>
    <dxf>
      <protection locked="0" hidden="0"/>
    </dxf>
    <dxf>
      <fill>
        <patternFill>
          <bgColor rgb="FFFDF2ED"/>
        </patternFill>
      </fill>
    </dxf>
    <dxf>
      <font>
        <b/>
        <i val="0"/>
      </font>
      <fill>
        <patternFill>
          <bgColor theme="5" tint="0.79998168889431442"/>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rgb="FFEAFAEC"/>
        </patternFill>
      </fill>
    </dxf>
    <dxf>
      <font>
        <b/>
        <i val="0"/>
      </font>
      <fill>
        <patternFill>
          <bgColor theme="6" tint="0.79998168889431442"/>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rgb="FFE2F3FA"/>
        </patternFill>
      </fill>
    </dxf>
    <dxf>
      <font>
        <b/>
        <i val="0"/>
      </font>
      <fill>
        <patternFill>
          <bgColor theme="4" tint="0.79998168889431442"/>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3" defaultTableStyle="TableStyleMedium2" defaultPivotStyle="PivotStyleLight16">
    <tableStyle name="Blue tabs" pivot="0" count="3" xr9:uid="{C716D793-A140-4B53-9656-B0690D46BF7C}">
      <tableStyleElement type="wholeTable" dxfId="81"/>
      <tableStyleElement type="headerRow" dxfId="80"/>
      <tableStyleElement type="firstColumn" dxfId="79"/>
    </tableStyle>
    <tableStyle name="Green tabs" pivot="0" count="3" xr9:uid="{F1AA2CD6-EE20-4807-ABED-0B21AA952C92}">
      <tableStyleElement type="wholeTable" dxfId="78"/>
      <tableStyleElement type="headerRow" dxfId="77"/>
      <tableStyleElement type="firstColumn" dxfId="76"/>
    </tableStyle>
    <tableStyle name="Orange tabs" pivot="0" count="3" xr9:uid="{C1517C0D-97D9-4558-97F8-1A333D7776FF}">
      <tableStyleElement type="wholeTable" dxfId="75"/>
      <tableStyleElement type="headerRow" dxfId="74"/>
      <tableStyleElement type="firstColumn" dxfId="73"/>
    </tableStyle>
  </tableStyles>
  <colors>
    <mruColors>
      <color rgb="FFFDF2ED"/>
      <color rgb="FFEAFAEC"/>
      <color rgb="FFE2F3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A9F6235-BA9C-467B-B937-35FC44D55E47}" name="Q37CensusTeam" displayName="Q37CensusTeam" ref="A2:C12" totalsRowShown="0" headerRowDxfId="63" dataDxfId="62">
  <autoFilter ref="A2:C12" xr:uid="{DA9F6235-BA9C-467B-B937-35FC44D55E47}">
    <filterColumn colId="0" hiddenButton="1"/>
    <filterColumn colId="1" hiddenButton="1"/>
    <filterColumn colId="2" hiddenButton="1"/>
  </autoFilter>
  <tableColumns count="3">
    <tableColumn id="1" xr3:uid="{4AEEDB54-8CEB-413A-9AEA-4DCD7A49DF83}" name="Role" dataDxfId="61"/>
    <tableColumn id="2" xr3:uid="{E267B5F6-49DA-436F-8CC4-1A6545C6FE88}" name="Name" dataDxfId="60"/>
    <tableColumn id="3" xr3:uid="{6357A711-83A2-4BB5-BB3D-C3F3A8911BDE}" name="Email" dataDxfId="59"/>
  </tableColumns>
  <tableStyleInfo name="Blue tabs" showFirstColumn="1"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20B58EB-94E2-492A-BE90-81B3E307A270}" name="MonthlyFoodSpendingTracker" displayName="MonthlyFoodSpendingTracker" ref="A3:C15" totalsRowShown="0" headerRowDxfId="58">
  <autoFilter ref="A3:C15" xr:uid="{D20B58EB-94E2-492A-BE90-81B3E307A270}">
    <filterColumn colId="0" hiddenButton="1"/>
    <filterColumn colId="1" hiddenButton="1"/>
    <filterColumn colId="2" hiddenButton="1"/>
  </autoFilter>
  <tableColumns count="3">
    <tableColumn id="1" xr3:uid="{492554B8-74EF-4ABD-8231-C4DA780BF995}" name="Month" dataDxfId="57" dataCellStyle="Normal"/>
    <tableColumn id="2" xr3:uid="{9D4218F9-C2AF-4225-8755-EE97E41DBC6E}" name="Total food spending" dataDxfId="56" dataCellStyle="Currency"/>
    <tableColumn id="3" xr3:uid="{4EBFCC8B-A817-4D37-BCEB-8E357B65FAD0}" name="Total spending on USDA DoD Fresh" dataDxfId="55" dataCellStyle="Currency"/>
  </tableColumns>
  <tableStyleInfo name="Orange tabs" showFirstColumn="1"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8663D38-122B-4CB1-A158-8367F813936B}" name="TrackerLocalPurchases" displayName="TrackerLocalPurchases" ref="A4:E503" totalsRowShown="0" headerRowDxfId="54" dataDxfId="53">
  <autoFilter ref="A4:E503" xr:uid="{C8663D38-122B-4CB1-A158-8367F813936B}">
    <filterColumn colId="0" hiddenButton="1"/>
    <filterColumn colId="1" hiddenButton="1"/>
    <filterColumn colId="2" hiddenButton="1"/>
    <filterColumn colId="3" hiddenButton="1"/>
    <filterColumn colId="4" hiddenButton="1"/>
  </autoFilter>
  <tableColumns count="5">
    <tableColumn id="1" xr3:uid="{791053C2-85DB-4483-8D76-C8DE6B612639}" name="Local item" dataDxfId="52"/>
    <tableColumn id="2" xr3:uid="{1005FCBC-0AFB-4B53-A037-AA7C64C7E45D}" name="If item is &quot;Other,&quot; specify item" dataDxfId="51"/>
    <tableColumn id="3" xr3:uid="{F9B7E736-B5D6-4A24-85B5-FC398C68C48E}" name="Amount spent" dataDxfId="50"/>
    <tableColumn id="4" xr3:uid="{04422637-EBA4-4C39-968A-FEAEBE7A68EA}" name="Source" dataDxfId="49"/>
    <tableColumn id="5" xr3:uid="{4D56C8B4-9EE5-474F-AD3D-8D7AA07E4AF6}" name="Purchase date (optional)" dataDxfId="48"/>
  </tableColumns>
  <tableStyleInfo name="Orange tabs"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4E554D-3ACE-4BB2-9BC4-1B1D62577075}" name="Q3NumberOfSchools" displayName="Q3NumberOfSchools" ref="A2:B6" totalsRowShown="0" headerRowDxfId="47" dataDxfId="45" headerRowBorderDxfId="46" tableBorderDxfId="44" totalsRowBorderDxfId="43">
  <autoFilter ref="A2:B6" xr:uid="{A84E554D-3ACE-4BB2-9BC4-1B1D62577075}">
    <filterColumn colId="0" hiddenButton="1"/>
    <filterColumn colId="1" hiddenButton="1"/>
  </autoFilter>
  <tableColumns count="2">
    <tableColumn id="1" xr3:uid="{DEB7841C-07BD-4033-B208-D212FB570100}" name="Type of school" dataDxfId="42"/>
    <tableColumn id="2" xr3:uid="{082CAC15-599A-40DF-8B39-52F7CCF67F05}" name="Number of schools" dataDxfId="41"/>
  </tableColumns>
  <tableStyleInfo name="Green tabs" showFirstColumn="1"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2956377-84AF-423A-ADBB-1C6A57B0163D}" name="Q20NumberOfGardens" displayName="Q20NumberOfGardens" ref="A2:A3" totalsRowShown="0" headerRowDxfId="40" dataDxfId="38" headerRowBorderDxfId="39" tableBorderDxfId="37">
  <autoFilter ref="A2:A3" xr:uid="{62956377-84AF-423A-ADBB-1C6A57B0163D}">
    <filterColumn colId="0" hiddenButton="1"/>
  </autoFilter>
  <tableColumns count="1">
    <tableColumn id="1" xr3:uid="{23F4CB65-5C87-45D6-9405-D456A603BD72}" name="Number of schools with edible school gardens or farms" dataDxfId="36"/>
  </tableColumns>
  <tableStyleInfo name="Green tabs"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39D0C66-9442-4A1F-A562-F2B8DD37C157}" name="Q14NumberOfStaff" displayName="Q14NumberOfStaff" ref="A3:B5" totalsRowShown="0" headerRowDxfId="35" dataDxfId="33" headerRowBorderDxfId="34" tableBorderDxfId="32" totalsRowBorderDxfId="31">
  <autoFilter ref="A3:B5" xr:uid="{039D0C66-9442-4A1F-A562-F2B8DD37C157}">
    <filterColumn colId="0" hiddenButton="1"/>
    <filterColumn colId="1" hiddenButton="1"/>
  </autoFilter>
  <tableColumns count="2">
    <tableColumn id="1" xr3:uid="{2C3F4533-9D15-4DED-84AA-EBA3D1CB5131}" name="Type of staff" dataDxfId="30"/>
    <tableColumn id="2" xr3:uid="{50E04DDE-2FDB-4469-AC55-41766E81CE1F}" name="Number of staff" dataDxfId="29"/>
  </tableColumns>
  <tableStyleInfo name="Green tabs" showFirstColumn="1"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7FB6317-B317-480E-B439-553FC707EBEF}" name="Q22andQ23LocalFoodSources" displayName="Q22andQ23LocalFoodSources" ref="A4:D13" totalsRowShown="0" headerRowDxfId="72" dataDxfId="70" headerRowBorderDxfId="71" tableBorderDxfId="69" totalsRowBorderDxfId="68">
  <autoFilter ref="A4:D13" xr:uid="{37FB6317-B317-480E-B439-553FC707EBEF}">
    <filterColumn colId="0" hiddenButton="1"/>
    <filterColumn colId="1" hiddenButton="1"/>
    <filterColumn colId="2" hiddenButton="1"/>
    <filterColumn colId="3" hiddenButton="1"/>
  </autoFilter>
  <tableColumns count="4">
    <tableColumn id="1" xr3:uid="{263F4B94-A40B-4FC0-B3D7-E2EC2B46F3A6}" name="Possible local food sources " dataDxfId="67"/>
    <tableColumn id="2" xr3:uid="{5DDBCC8F-A940-4EFA-A301-F66C7CD3C6DA}" name="Used this source? " dataDxfId="66">
      <calculatedColumnFormula>IF(C5&gt;0,"Yes","")</calculatedColumnFormula>
    </tableColumn>
    <tableColumn id="3" xr3:uid="{DE0705E0-934D-4C5C-B866-135619660ED8}" name="Spending SY26-27" dataDxfId="65">
      <calculatedColumnFormula>SUMIF('Tracker-Local Purchases'!D:D,A5,'Tracker-Local Purchases'!C:C)</calculatedColumnFormula>
    </tableColumn>
    <tableColumn id="4" xr3:uid="{D59D1545-1F52-4F26-86FE-D95FAE7568FF}" name="Percentage of local spending " dataDxfId="64" dataCellStyle="Percent">
      <calculatedColumnFormula>IFERROR((C5/'Total Food Spending'!$B$5),"")</calculatedColumnFormula>
    </tableColumn>
  </tableColumns>
  <tableStyleInfo name="Green tabs" showFirstColumn="1"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BCFCDAC-D751-4551-AF66-18A4469F870B}" name="Q29andQ30TotalFoodSpending" displayName="Q29andQ30TotalFoodSpending" ref="A3:B8" totalsRowShown="0">
  <autoFilter ref="A3:B8" xr:uid="{FBCFCDAC-D751-4551-AF66-18A4469F870B}">
    <filterColumn colId="0" hiddenButton="1"/>
    <filterColumn colId="1" hiddenButton="1"/>
  </autoFilter>
  <tableColumns count="2">
    <tableColumn id="1" xr3:uid="{73B3F7BA-3FB1-45EF-8140-19904EBDD2CB}" name="Type of spending" dataDxfId="28"/>
    <tableColumn id="2" xr3:uid="{7C163269-B8DF-472C-AFE1-56C9118FAB1A}" name="Amount spent" dataDxfId="27" dataCellStyle="Currency"/>
  </tableColumns>
  <tableStyleInfo name="Green tabs" showFirstColumn="1"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37C48B7-1589-4271-B112-8951EC1E2D79}" name="Q31aTopItem" displayName="Q31aTopItem" ref="A5:A6" totalsRowShown="0" headerRowDxfId="26" dataDxfId="25" headerRowCellStyle="Normal" dataCellStyle="Normal">
  <autoFilter ref="A5:A6" xr:uid="{637C48B7-1589-4271-B112-8951EC1E2D79}">
    <filterColumn colId="0" hiddenButton="1"/>
  </autoFilter>
  <tableColumns count="1">
    <tableColumn id="1" xr3:uid="{1CF81E34-46A7-4B67-8414-007515FA532B}" name="Local item your SFA spent the most on" dataDxfId="24" dataCellStyle="Normal">
      <calculatedColumnFormula>IFERROR(_xlfn.XLOOKUP(LARGE('Top Local Items'!D:D,1),'Top Local Items'!D:D,'Top Local Items'!C:C,0,1),"None")</calculatedColumnFormula>
    </tableColumn>
  </tableColumns>
  <tableStyleInfo name="Green tabs"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5DB021A-7965-40CC-B000-B7B323ACCB33}" name="Q31bTopItemSources" displayName="Q31bTopItemSources" ref="A9:C18" totalsRowShown="0">
  <autoFilter ref="A9:C18" xr:uid="{E5DB021A-7965-40CC-B000-B7B323ACCB33}">
    <filterColumn colId="0" hiddenButton="1"/>
    <filterColumn colId="1" hiddenButton="1"/>
    <filterColumn colId="2" hiddenButton="1"/>
  </autoFilter>
  <tableColumns count="3">
    <tableColumn id="1" xr3:uid="{8CB8AEB6-2AC5-47BA-B3F1-8DBEF31F5B5E}" name="Possible local food sources " dataDxfId="23"/>
    <tableColumn id="2" xr3:uid="{8C18CEEA-954B-4D04-A440-4F0BA6649498}" name="Spending SY26-27"/>
    <tableColumn id="3" xr3:uid="{B2A8CF95-3611-4096-8799-41390DAAD53B}" name="Used this source?">
      <calculatedColumnFormula>IF(B10&gt;0,"Yes","")</calculatedColumnFormula>
    </tableColumn>
  </tableColumns>
  <tableStyleInfo name="Green tabs" showFirstColumn="1"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994CC94-149A-4CFF-9B93-F69F06EFC774}" name="Q32aSecondTopItem" displayName="Q32aSecondTopItem" ref="A21:A22" totalsRowShown="0" headerRowDxfId="22" dataDxfId="21">
  <autoFilter ref="A21:A22" xr:uid="{F994CC94-149A-4CFF-9B93-F69F06EFC774}">
    <filterColumn colId="0" hiddenButton="1"/>
  </autoFilter>
  <tableColumns count="1">
    <tableColumn id="1" xr3:uid="{B9FBACE7-213B-4629-AFCA-EDB8A6A23AC6}" name="Local item your SFA spent the second most on" dataDxfId="20">
      <calculatedColumnFormula>IFERROR(_xlfn.XLOOKUP(LARGE('Top Local Items'!D:D,2),'Top Local Items'!D:D,'Top Local Items'!C:C,0,1),"None")</calculatedColumnFormula>
    </tableColumn>
  </tableColumns>
  <tableStyleInfo name="Green tabs"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453FA16-3BED-4040-ADD0-C3934C70A9EE}" name="Q32bSecondTopItemSources" displayName="Q32bSecondTopItemSources" ref="A25:C34" totalsRowShown="0">
  <autoFilter ref="A25:C34" xr:uid="{4453FA16-3BED-4040-ADD0-C3934C70A9EE}">
    <filterColumn colId="0" hiddenButton="1"/>
    <filterColumn colId="1" hiddenButton="1"/>
    <filterColumn colId="2" hiddenButton="1"/>
  </autoFilter>
  <tableColumns count="3">
    <tableColumn id="1" xr3:uid="{F1F28DF3-6961-4DE2-8607-89D61EEC66B7}" name="Possible local food sources " dataDxfId="19"/>
    <tableColumn id="2" xr3:uid="{89EC67E2-75B0-4DB3-A372-079944542735}" name="Spending SY26-27">
      <calculatedColumnFormula>SUMIFS('Tracker-Local Purchases'!C:C,'Tracker-Local Purchases'!A:A,$A$22,'Tracker-Local Purchases'!D:D,A26)</calculatedColumnFormula>
    </tableColumn>
    <tableColumn id="3" xr3:uid="{38A33790-64CA-4461-B03F-72B7C3EA898D}" name="Used this source?">
      <calculatedColumnFormula>IF(B26&gt;0,"Yes","")</calculatedColumnFormula>
    </tableColumn>
  </tableColumns>
  <tableStyleInfo name="Green tabs" showFirstColumn="1"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5AB97AB-EE27-4E0C-92F2-36836A89F9E8}" name="Q33aThirdTopItem" displayName="Q33aThirdTopItem" ref="A37:A38" totalsRowShown="0" headerRowDxfId="18" dataDxfId="17">
  <autoFilter ref="A37:A38" xr:uid="{55AB97AB-EE27-4E0C-92F2-36836A89F9E8}">
    <filterColumn colId="0" hiddenButton="1"/>
  </autoFilter>
  <tableColumns count="1">
    <tableColumn id="1" xr3:uid="{E9D7A43A-F035-4467-8F71-74CB7C3AA473}" name="Local item your SFA spent the third most on" dataDxfId="16">
      <calculatedColumnFormula>IFERROR(_xlfn.XLOOKUP(LARGE('Top Local Items'!D:D,3),'Top Local Items'!D:D,'Top Local Items'!C:C,0,1),"None")</calculatedColumnFormula>
    </tableColumn>
  </tableColumns>
  <tableStyleInfo name="Green tabs"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69B645D-9354-465E-A1ED-01F4B9C94D9F}" name="Q33bThirdTopItemSources" displayName="Q33bThirdTopItemSources" ref="A41:C50" totalsRowShown="0">
  <autoFilter ref="A41:C50" xr:uid="{B69B645D-9354-465E-A1ED-01F4B9C94D9F}">
    <filterColumn colId="0" hiddenButton="1"/>
    <filterColumn colId="1" hiddenButton="1"/>
    <filterColumn colId="2" hiddenButton="1"/>
  </autoFilter>
  <tableColumns count="3">
    <tableColumn id="1" xr3:uid="{98BA836D-EEA5-4041-8AD9-9FA84B44C962}" name="Possible local food sources " dataDxfId="15"/>
    <tableColumn id="2" xr3:uid="{615C02B0-37AE-4C70-9E73-65F1F9587F36}" name="Spending SY26-27">
      <calculatedColumnFormula>SUMIFS('Tracker-Local Purchases'!C:C,'Tracker-Local Purchases'!A:A,$A$38,'Tracker-Local Purchases'!D:D,A42)</calculatedColumnFormula>
    </tableColumn>
    <tableColumn id="3" xr3:uid="{673E822C-A21D-495E-A54A-AB9257C88F5E}" name="Used this source?">
      <calculatedColumnFormula>IF(B42&gt;0,"Yes","")</calculatedColumnFormula>
    </tableColumn>
  </tableColumns>
  <tableStyleInfo name="Green tabs" showFirstColumn="1"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FB7FB0BB-5C09-4DE5-9176-C29AD7268758}" name="Q34aFourthTopItem" displayName="Q34aFourthTopItem" ref="A53:A54" totalsRowShown="0" headerRowDxfId="14" dataDxfId="13">
  <autoFilter ref="A53:A54" xr:uid="{FB7FB0BB-5C09-4DE5-9176-C29AD7268758}">
    <filterColumn colId="0" hiddenButton="1"/>
  </autoFilter>
  <tableColumns count="1">
    <tableColumn id="1" xr3:uid="{92D06E4B-76BD-4948-8AE0-3550E8199D2B}" name="Local item your SFA spent the fourth most on" dataDxfId="12">
      <calculatedColumnFormula>IFERROR(_xlfn.XLOOKUP(LARGE('Top Local Items'!D:D,4),'Top Local Items'!D:D,'Top Local Items'!C:C,0,1),"None")</calculatedColumnFormula>
    </tableColumn>
  </tableColumns>
  <tableStyleInfo name="Green tabs"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DD9F521-625E-4C58-B05E-DBF117A30E04}" name="Q34bFourthTopItemSources" displayName="Q34bFourthTopItemSources" ref="A57:C66" totalsRowShown="0">
  <autoFilter ref="A57:C66" xr:uid="{CDD9F521-625E-4C58-B05E-DBF117A30E04}">
    <filterColumn colId="0" hiddenButton="1"/>
    <filterColumn colId="1" hiddenButton="1"/>
    <filterColumn colId="2" hiddenButton="1"/>
  </autoFilter>
  <tableColumns count="3">
    <tableColumn id="1" xr3:uid="{335D7F20-53EF-4112-8BB2-E9719BD6A2AE}" name="Possible local food sources " dataDxfId="11"/>
    <tableColumn id="2" xr3:uid="{23EE938A-114F-4A5F-8F77-A91B3F0FC5D3}" name="Spending SY26-27">
      <calculatedColumnFormula>SUMIFS('Tracker-Local Purchases'!C:C,'Tracker-Local Purchases'!A:A,$A$54,'Tracker-Local Purchases'!D:D,A58)</calculatedColumnFormula>
    </tableColumn>
    <tableColumn id="3" xr3:uid="{B9ABC200-D788-4AE1-8317-B59C919B7D34}" name="Used this source?">
      <calculatedColumnFormula>IF(B58&gt;0,"Yes","")</calculatedColumnFormula>
    </tableColumn>
  </tableColumns>
  <tableStyleInfo name="Green tabs" showFirstColumn="1"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C727E97-3F50-4B76-8549-3288EF9CF7FA}" name="Q35aFifthTopItem" displayName="Q35aFifthTopItem" ref="A69:A70" totalsRowShown="0" headerRowDxfId="10" dataDxfId="9">
  <autoFilter ref="A69:A70" xr:uid="{7C727E97-3F50-4B76-8549-3288EF9CF7FA}">
    <filterColumn colId="0" hiddenButton="1"/>
  </autoFilter>
  <tableColumns count="1">
    <tableColumn id="1" xr3:uid="{EB015BDC-66FB-482E-B2AD-96260074643E}" name="Local item your SFA spent the fifth most on" dataDxfId="8">
      <calculatedColumnFormula>IFERROR(_xlfn.XLOOKUP(LARGE('Top Local Items'!D:D,5),'Top Local Items'!D:D,'Top Local Items'!C:C,0,1),"None")</calculatedColumnFormula>
    </tableColumn>
  </tableColumns>
  <tableStyleInfo name="Green tabs"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4DFA01B-7FD2-449B-8480-4ADA646AB42A}" name="Q35bFifthTopItemSources" displayName="Q35bFifthTopItemSources" ref="A73:C82" totalsRowShown="0">
  <autoFilter ref="A73:C82" xr:uid="{D4DFA01B-7FD2-449B-8480-4ADA646AB42A}">
    <filterColumn colId="0" hiddenButton="1"/>
    <filterColumn colId="1" hiddenButton="1"/>
    <filterColumn colId="2" hiddenButton="1"/>
  </autoFilter>
  <tableColumns count="3">
    <tableColumn id="1" xr3:uid="{05FD1E26-27D7-4E1C-8AA6-A67406BA9820}" name="Possible local food sources " dataDxfId="7"/>
    <tableColumn id="2" xr3:uid="{C229494D-CD29-40C0-B060-74F480F45D32}" name="Spending SY26-27">
      <calculatedColumnFormula>SUMIFS('Tracker-Local Purchases'!C:C,'Tracker-Local Purchases'!A:A,$A$70,'Tracker-Local Purchases'!D:D,A74)</calculatedColumnFormula>
    </tableColumn>
    <tableColumn id="3" xr3:uid="{C323E254-10DF-406B-82F4-33EA92F98DFF}" name="Used this source?">
      <calculatedColumnFormula>IF(B74&gt;0,"Yes","")</calculatedColumnFormula>
    </tableColumn>
  </tableColumns>
  <tableStyleInfo name="Green tabs" showFirstColumn="1"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table" Target="../tables/table9.xml"/><Relationship Id="rId6" Type="http://schemas.openxmlformats.org/officeDocument/2006/relationships/table" Target="../tables/table14.xml"/><Relationship Id="rId5" Type="http://schemas.openxmlformats.org/officeDocument/2006/relationships/table" Target="../tables/table13.xml"/><Relationship Id="rId10" Type="http://schemas.openxmlformats.org/officeDocument/2006/relationships/table" Target="../tables/table18.xml"/><Relationship Id="rId4" Type="http://schemas.openxmlformats.org/officeDocument/2006/relationships/table" Target="../tables/table12.xml"/><Relationship Id="rId9" Type="http://schemas.openxmlformats.org/officeDocument/2006/relationships/table" Target="../tables/table17.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912FB-8990-4D6D-8B5B-15167DE48FD7}">
  <sheetPr>
    <tabColor theme="4" tint="0.79998168889431442"/>
  </sheetPr>
  <dimension ref="A1:A3"/>
  <sheetViews>
    <sheetView showGridLines="0" zoomScaleNormal="100" workbookViewId="0">
      <selection activeCell="A9" sqref="A9"/>
    </sheetView>
  </sheetViews>
  <sheetFormatPr defaultColWidth="9.109375" defaultRowHeight="15.6" x14ac:dyDescent="0.3"/>
  <cols>
    <col min="1" max="1" width="124" style="52" customWidth="1"/>
    <col min="2" max="16384" width="9.109375" style="52"/>
  </cols>
  <sheetData>
    <row r="1" spans="1:1" ht="65.25" customHeight="1" x14ac:dyDescent="0.3">
      <c r="A1" s="64" t="s">
        <v>0</v>
      </c>
    </row>
    <row r="2" spans="1:1" ht="124.8" x14ac:dyDescent="0.3">
      <c r="A2" s="66" t="s">
        <v>1</v>
      </c>
    </row>
    <row r="3" spans="1:1" ht="127.5" customHeight="1" x14ac:dyDescent="0.3">
      <c r="A3" s="67"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E5B6A-8B15-47C9-80E3-ADA1BC5CC9C0}">
  <sheetPr>
    <tabColor theme="4" tint="0.79998168889431442"/>
  </sheetPr>
  <dimension ref="A1:C13"/>
  <sheetViews>
    <sheetView showGridLines="0" workbookViewId="0">
      <selection activeCell="A13" sqref="A13"/>
    </sheetView>
  </sheetViews>
  <sheetFormatPr defaultColWidth="9.109375" defaultRowHeight="14.4" x14ac:dyDescent="0.3"/>
  <cols>
    <col min="1" max="1" width="66.33203125" style="11" customWidth="1"/>
    <col min="2" max="3" width="45.6640625" style="10" customWidth="1"/>
    <col min="4" max="5" width="9.109375" style="10"/>
    <col min="6" max="6" width="22.88671875" style="10" customWidth="1"/>
    <col min="7" max="7" width="18.109375" style="10" customWidth="1"/>
    <col min="8" max="8" width="26.5546875" style="10" customWidth="1"/>
    <col min="9" max="16384" width="9.109375" style="10"/>
  </cols>
  <sheetData>
    <row r="1" spans="1:3" ht="167.25" customHeight="1" x14ac:dyDescent="0.3">
      <c r="A1" s="66" t="s">
        <v>3</v>
      </c>
    </row>
    <row r="2" spans="1:3" x14ac:dyDescent="0.3">
      <c r="A2" s="11" t="s">
        <v>4</v>
      </c>
      <c r="B2" s="10" t="s">
        <v>5</v>
      </c>
      <c r="C2" s="10" t="s">
        <v>6</v>
      </c>
    </row>
    <row r="3" spans="1:3" x14ac:dyDescent="0.3">
      <c r="A3" s="11" t="s">
        <v>7</v>
      </c>
      <c r="B3" s="28"/>
      <c r="C3" s="28"/>
    </row>
    <row r="4" spans="1:3" x14ac:dyDescent="0.3">
      <c r="A4" s="11" t="s">
        <v>8</v>
      </c>
      <c r="B4" s="28"/>
      <c r="C4" s="28"/>
    </row>
    <row r="5" spans="1:3" x14ac:dyDescent="0.3">
      <c r="A5" s="11" t="s">
        <v>9</v>
      </c>
      <c r="B5" s="28"/>
      <c r="C5" s="28"/>
    </row>
    <row r="6" spans="1:3" x14ac:dyDescent="0.3">
      <c r="A6" s="11" t="s">
        <v>10</v>
      </c>
      <c r="B6" s="28"/>
      <c r="C6" s="28"/>
    </row>
    <row r="7" spans="1:3" x14ac:dyDescent="0.3">
      <c r="A7" s="11" t="s">
        <v>11</v>
      </c>
      <c r="B7" s="28"/>
      <c r="C7" s="28"/>
    </row>
    <row r="8" spans="1:3" x14ac:dyDescent="0.3">
      <c r="A8" s="11" t="s">
        <v>12</v>
      </c>
      <c r="B8" s="28"/>
      <c r="C8" s="28"/>
    </row>
    <row r="9" spans="1:3" x14ac:dyDescent="0.3">
      <c r="A9" s="61" t="s">
        <v>13</v>
      </c>
      <c r="B9" s="28"/>
      <c r="C9" s="28"/>
    </row>
    <row r="10" spans="1:3" x14ac:dyDescent="0.3">
      <c r="A10" s="11" t="s">
        <v>14</v>
      </c>
      <c r="B10" s="28"/>
      <c r="C10" s="28"/>
    </row>
    <row r="11" spans="1:3" x14ac:dyDescent="0.3">
      <c r="A11" s="11" t="s">
        <v>15</v>
      </c>
      <c r="B11" s="28"/>
      <c r="C11" s="28"/>
    </row>
    <row r="12" spans="1:3" x14ac:dyDescent="0.3">
      <c r="A12" s="11" t="s">
        <v>16</v>
      </c>
      <c r="B12" s="28"/>
      <c r="C12" s="28"/>
    </row>
    <row r="13" spans="1:3" x14ac:dyDescent="0.3">
      <c r="A13" s="89" t="s">
        <v>17</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2576B-FB46-46F8-9132-ABD71AA1179D}">
  <sheetPr>
    <tabColor theme="5" tint="0.79998168889431442"/>
  </sheetPr>
  <dimension ref="A1:H16"/>
  <sheetViews>
    <sheetView showGridLines="0" topLeftCell="A8" workbookViewId="0">
      <selection activeCell="A16" sqref="A16"/>
    </sheetView>
  </sheetViews>
  <sheetFormatPr defaultRowHeight="14.4" x14ac:dyDescent="0.3"/>
  <cols>
    <col min="1" max="1" width="56.33203125" style="37" customWidth="1"/>
    <col min="2" max="2" width="19" style="36" customWidth="1"/>
    <col min="3" max="3" width="32.88671875" style="34" customWidth="1"/>
    <col min="4" max="4" width="31.109375" customWidth="1"/>
    <col min="5" max="5" width="25.33203125" customWidth="1"/>
  </cols>
  <sheetData>
    <row r="1" spans="1:8" s="10" customFormat="1" ht="117.75" customHeight="1" x14ac:dyDescent="0.3">
      <c r="A1" s="53" t="s">
        <v>18</v>
      </c>
      <c r="C1" s="44"/>
      <c r="H1" s="45"/>
    </row>
    <row r="2" spans="1:8" ht="132.75" customHeight="1" x14ac:dyDescent="0.3">
      <c r="A2" s="65" t="s">
        <v>19</v>
      </c>
      <c r="B2"/>
    </row>
    <row r="3" spans="1:8" x14ac:dyDescent="0.3">
      <c r="A3" s="8" t="s">
        <v>20</v>
      </c>
      <c r="B3" s="37" t="s">
        <v>21</v>
      </c>
      <c r="C3" s="37" t="s">
        <v>22</v>
      </c>
    </row>
    <row r="4" spans="1:8" x14ac:dyDescent="0.3">
      <c r="A4" s="63" t="s">
        <v>23</v>
      </c>
      <c r="B4" s="62">
        <v>3500</v>
      </c>
      <c r="C4" s="62">
        <v>300</v>
      </c>
    </row>
    <row r="5" spans="1:8" x14ac:dyDescent="0.3">
      <c r="A5" s="9" t="s">
        <v>24</v>
      </c>
      <c r="B5" s="36">
        <v>100000</v>
      </c>
      <c r="C5" s="36">
        <v>20000</v>
      </c>
    </row>
    <row r="6" spans="1:8" x14ac:dyDescent="0.3">
      <c r="A6" s="9" t="s">
        <v>25</v>
      </c>
      <c r="B6" s="36">
        <v>50000</v>
      </c>
      <c r="C6" s="36">
        <v>10000</v>
      </c>
    </row>
    <row r="7" spans="1:8" x14ac:dyDescent="0.3">
      <c r="A7" s="9" t="s">
        <v>26</v>
      </c>
      <c r="B7" s="36">
        <v>4500</v>
      </c>
      <c r="C7" s="36">
        <v>1000</v>
      </c>
    </row>
    <row r="8" spans="1:8" x14ac:dyDescent="0.3">
      <c r="A8" s="9" t="s">
        <v>27</v>
      </c>
      <c r="C8" s="36"/>
    </row>
    <row r="9" spans="1:8" x14ac:dyDescent="0.3">
      <c r="A9" s="9" t="s">
        <v>28</v>
      </c>
      <c r="C9" s="36"/>
      <c r="E9" s="34"/>
    </row>
    <row r="10" spans="1:8" x14ac:dyDescent="0.3">
      <c r="A10" s="9" t="s">
        <v>29</v>
      </c>
      <c r="C10" s="36"/>
    </row>
    <row r="11" spans="1:8" x14ac:dyDescent="0.3">
      <c r="A11" s="9" t="s">
        <v>30</v>
      </c>
      <c r="C11" s="36"/>
    </row>
    <row r="12" spans="1:8" x14ac:dyDescent="0.3">
      <c r="A12" s="9" t="s">
        <v>31</v>
      </c>
      <c r="C12" s="36"/>
    </row>
    <row r="13" spans="1:8" x14ac:dyDescent="0.3">
      <c r="A13" s="9" t="s">
        <v>32</v>
      </c>
      <c r="C13" s="36"/>
    </row>
    <row r="14" spans="1:8" x14ac:dyDescent="0.3">
      <c r="A14" s="9" t="s">
        <v>33</v>
      </c>
      <c r="C14" s="36"/>
    </row>
    <row r="15" spans="1:8" x14ac:dyDescent="0.3">
      <c r="A15" s="9" t="s">
        <v>34</v>
      </c>
      <c r="C15" s="36"/>
    </row>
    <row r="16" spans="1:8" ht="30" customHeight="1" x14ac:dyDescent="0.3">
      <c r="A16" s="90" t="s">
        <v>17</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7B2E6-C587-42A9-882B-D7CABC305FDA}">
  <sheetPr>
    <tabColor theme="5" tint="0.79998168889431442"/>
  </sheetPr>
  <dimension ref="A1:L504"/>
  <sheetViews>
    <sheetView showGridLines="0" zoomScaleNormal="100" workbookViewId="0">
      <selection activeCell="A3" sqref="A3"/>
    </sheetView>
  </sheetViews>
  <sheetFormatPr defaultRowHeight="14.4" x14ac:dyDescent="0.3"/>
  <cols>
    <col min="1" max="1" width="84.5546875" style="9" customWidth="1"/>
    <col min="2" max="2" width="28.88671875" customWidth="1"/>
    <col min="3" max="3" width="15.88671875" customWidth="1"/>
    <col min="4" max="4" width="35.44140625" customWidth="1"/>
    <col min="5" max="5" width="23.44140625" customWidth="1"/>
    <col min="7" max="7" width="16.88671875" customWidth="1"/>
    <col min="8" max="8" width="20.5546875" style="31" customWidth="1"/>
  </cols>
  <sheetData>
    <row r="1" spans="1:12" s="10" customFormat="1" ht="98.25" customHeight="1" x14ac:dyDescent="0.3">
      <c r="A1" s="53" t="s">
        <v>35</v>
      </c>
      <c r="C1" s="44"/>
      <c r="H1" s="45"/>
    </row>
    <row r="2" spans="1:12" s="10" customFormat="1" ht="136.5" customHeight="1" x14ac:dyDescent="0.3">
      <c r="A2" s="59" t="s">
        <v>36</v>
      </c>
      <c r="C2" s="44"/>
      <c r="H2" s="45"/>
    </row>
    <row r="3" spans="1:12" s="10" customFormat="1" ht="314.25" customHeight="1" x14ac:dyDescent="0.3">
      <c r="A3" s="53" t="s">
        <v>37</v>
      </c>
      <c r="C3" s="46"/>
      <c r="H3" s="45"/>
    </row>
    <row r="4" spans="1:12" s="3" customFormat="1" x14ac:dyDescent="0.3">
      <c r="A4" s="41" t="s">
        <v>38</v>
      </c>
      <c r="B4" s="38" t="s">
        <v>39</v>
      </c>
      <c r="C4" s="39" t="s">
        <v>40</v>
      </c>
      <c r="D4" s="40" t="s">
        <v>41</v>
      </c>
      <c r="E4" s="38" t="s">
        <v>42</v>
      </c>
      <c r="G4" s="7"/>
      <c r="H4"/>
    </row>
    <row r="5" spans="1:12" s="1" customFormat="1" x14ac:dyDescent="0.3">
      <c r="A5" s="42" t="s">
        <v>43</v>
      </c>
      <c r="B5" s="34"/>
      <c r="C5" s="36">
        <v>0</v>
      </c>
      <c r="D5" s="34" t="s">
        <v>44</v>
      </c>
      <c r="E5" s="47">
        <v>46261</v>
      </c>
      <c r="F5" s="4"/>
      <c r="G5" s="31"/>
      <c r="H5"/>
      <c r="I5"/>
    </row>
    <row r="6" spans="1:12" s="1" customFormat="1" x14ac:dyDescent="0.3">
      <c r="A6" s="42" t="s">
        <v>45</v>
      </c>
      <c r="B6" s="34"/>
      <c r="C6" s="36">
        <v>10000</v>
      </c>
      <c r="D6" s="34" t="s">
        <v>46</v>
      </c>
      <c r="E6" s="47">
        <v>46261</v>
      </c>
      <c r="F6" s="4"/>
      <c r="G6"/>
      <c r="H6"/>
      <c r="I6"/>
    </row>
    <row r="7" spans="1:12" s="1" customFormat="1" x14ac:dyDescent="0.3">
      <c r="A7" s="8" t="s">
        <v>47</v>
      </c>
      <c r="B7" s="34"/>
      <c r="C7" s="36">
        <v>4500</v>
      </c>
      <c r="D7" s="34" t="s">
        <v>48</v>
      </c>
      <c r="E7" s="47">
        <v>46264</v>
      </c>
      <c r="F7" s="4"/>
      <c r="G7"/>
      <c r="H7"/>
      <c r="I7"/>
    </row>
    <row r="8" spans="1:12" s="1" customFormat="1" x14ac:dyDescent="0.3">
      <c r="A8" s="43" t="s">
        <v>49</v>
      </c>
      <c r="B8" s="34"/>
      <c r="C8" s="36">
        <v>5000</v>
      </c>
      <c r="D8" s="34" t="s">
        <v>50</v>
      </c>
      <c r="E8" s="47">
        <v>46266</v>
      </c>
      <c r="F8" s="4"/>
      <c r="G8"/>
      <c r="H8"/>
      <c r="I8"/>
      <c r="J8"/>
      <c r="K8"/>
      <c r="L8"/>
    </row>
    <row r="9" spans="1:12" s="1" customFormat="1" x14ac:dyDescent="0.3">
      <c r="A9" s="42" t="s">
        <v>51</v>
      </c>
      <c r="B9" s="34"/>
      <c r="C9" s="36">
        <v>0</v>
      </c>
      <c r="D9" s="34" t="s">
        <v>52</v>
      </c>
      <c r="E9" s="47">
        <v>46270</v>
      </c>
      <c r="F9" s="4"/>
      <c r="G9"/>
      <c r="H9"/>
      <c r="I9"/>
      <c r="J9"/>
      <c r="K9"/>
      <c r="L9"/>
    </row>
    <row r="10" spans="1:12" s="1" customFormat="1" x14ac:dyDescent="0.3">
      <c r="A10" s="42" t="s">
        <v>45</v>
      </c>
      <c r="B10" s="34"/>
      <c r="C10" s="36">
        <v>11000</v>
      </c>
      <c r="D10" s="34" t="s">
        <v>44</v>
      </c>
      <c r="E10" s="47">
        <v>46280</v>
      </c>
      <c r="F10" s="4"/>
      <c r="G10"/>
      <c r="H10"/>
      <c r="I10"/>
      <c r="J10"/>
      <c r="K10"/>
      <c r="L10"/>
    </row>
    <row r="11" spans="1:12" s="1" customFormat="1" x14ac:dyDescent="0.3">
      <c r="A11" s="8" t="s">
        <v>45</v>
      </c>
      <c r="B11" s="34"/>
      <c r="C11" s="36">
        <v>10000</v>
      </c>
      <c r="D11" s="34" t="s">
        <v>44</v>
      </c>
      <c r="E11" s="47">
        <v>46295</v>
      </c>
      <c r="F11" s="4"/>
      <c r="G11"/>
      <c r="H11"/>
      <c r="I11"/>
      <c r="J11"/>
      <c r="K11"/>
      <c r="L11"/>
    </row>
    <row r="12" spans="1:12" x14ac:dyDescent="0.3">
      <c r="A12" s="9" t="s">
        <v>53</v>
      </c>
      <c r="B12" s="34"/>
      <c r="C12" s="36">
        <v>2000</v>
      </c>
      <c r="D12" t="s">
        <v>48</v>
      </c>
      <c r="E12" s="47">
        <v>46300</v>
      </c>
      <c r="H12"/>
    </row>
    <row r="13" spans="1:12" x14ac:dyDescent="0.3">
      <c r="A13" s="9" t="s">
        <v>54</v>
      </c>
      <c r="B13" s="34"/>
      <c r="C13" s="36">
        <v>0</v>
      </c>
      <c r="D13" t="s">
        <v>52</v>
      </c>
      <c r="E13" s="47">
        <v>46305</v>
      </c>
      <c r="H13"/>
    </row>
    <row r="14" spans="1:12" x14ac:dyDescent="0.3">
      <c r="A14" s="9" t="s">
        <v>55</v>
      </c>
      <c r="B14" s="34"/>
      <c r="C14" s="36">
        <v>3000</v>
      </c>
      <c r="D14" t="s">
        <v>50</v>
      </c>
      <c r="E14" s="47"/>
    </row>
    <row r="15" spans="1:12" x14ac:dyDescent="0.3">
      <c r="A15" s="9" t="s">
        <v>56</v>
      </c>
      <c r="B15" s="34"/>
      <c r="C15" s="36">
        <v>450</v>
      </c>
      <c r="D15" t="s">
        <v>52</v>
      </c>
      <c r="E15" s="47"/>
    </row>
    <row r="16" spans="1:12" x14ac:dyDescent="0.3">
      <c r="A16" s="9" t="s">
        <v>57</v>
      </c>
      <c r="B16" s="34"/>
      <c r="C16" s="31">
        <v>12</v>
      </c>
      <c r="D16" t="s">
        <v>48</v>
      </c>
      <c r="E16" s="47"/>
    </row>
    <row r="17" spans="1:5" x14ac:dyDescent="0.3">
      <c r="A17" s="9" t="s">
        <v>45</v>
      </c>
      <c r="B17" s="34"/>
      <c r="C17" s="31">
        <v>25</v>
      </c>
      <c r="D17" t="s">
        <v>52</v>
      </c>
      <c r="E17" s="47"/>
    </row>
    <row r="18" spans="1:5" x14ac:dyDescent="0.3">
      <c r="B18" s="34"/>
      <c r="C18" s="31"/>
      <c r="E18" s="47"/>
    </row>
    <row r="19" spans="1:5" x14ac:dyDescent="0.3">
      <c r="B19" s="34"/>
      <c r="C19" s="31"/>
      <c r="E19" s="47"/>
    </row>
    <row r="20" spans="1:5" x14ac:dyDescent="0.3">
      <c r="B20" s="34"/>
      <c r="C20" s="31"/>
      <c r="E20" s="47"/>
    </row>
    <row r="21" spans="1:5" x14ac:dyDescent="0.3">
      <c r="B21" s="34"/>
      <c r="C21" s="31"/>
      <c r="E21" s="47"/>
    </row>
    <row r="22" spans="1:5" x14ac:dyDescent="0.3">
      <c r="B22" s="34"/>
      <c r="C22" s="31"/>
      <c r="E22" s="47"/>
    </row>
    <row r="23" spans="1:5" x14ac:dyDescent="0.3">
      <c r="B23" s="34"/>
      <c r="C23" s="31"/>
      <c r="E23" s="47"/>
    </row>
    <row r="24" spans="1:5" x14ac:dyDescent="0.3">
      <c r="B24" s="34"/>
      <c r="C24" s="31"/>
      <c r="E24" s="47"/>
    </row>
    <row r="25" spans="1:5" x14ac:dyDescent="0.3">
      <c r="B25" s="34"/>
      <c r="C25" s="31"/>
      <c r="E25" s="47"/>
    </row>
    <row r="26" spans="1:5" x14ac:dyDescent="0.3">
      <c r="B26" s="34"/>
      <c r="C26" s="31"/>
      <c r="E26" s="47"/>
    </row>
    <row r="27" spans="1:5" x14ac:dyDescent="0.3">
      <c r="B27" s="34"/>
      <c r="C27" s="31"/>
      <c r="E27" s="47"/>
    </row>
    <row r="28" spans="1:5" x14ac:dyDescent="0.3">
      <c r="B28" s="34"/>
      <c r="C28" s="31"/>
      <c r="E28" s="47"/>
    </row>
    <row r="29" spans="1:5" x14ac:dyDescent="0.3">
      <c r="B29" s="34"/>
      <c r="C29" s="31"/>
      <c r="E29" s="47"/>
    </row>
    <row r="30" spans="1:5" x14ac:dyDescent="0.3">
      <c r="B30" s="34"/>
      <c r="C30" s="31"/>
      <c r="E30" s="47"/>
    </row>
    <row r="31" spans="1:5" x14ac:dyDescent="0.3">
      <c r="B31" s="34"/>
      <c r="C31" s="31"/>
      <c r="E31" s="47"/>
    </row>
    <row r="32" spans="1:5" x14ac:dyDescent="0.3">
      <c r="B32" s="34"/>
      <c r="C32" s="31"/>
      <c r="E32" s="47"/>
    </row>
    <row r="33" spans="2:5" x14ac:dyDescent="0.3">
      <c r="B33" s="34"/>
      <c r="C33" s="31"/>
      <c r="E33" s="47"/>
    </row>
    <row r="34" spans="2:5" x14ac:dyDescent="0.3">
      <c r="B34" s="34"/>
      <c r="C34" s="31"/>
      <c r="E34" s="47"/>
    </row>
    <row r="35" spans="2:5" x14ac:dyDescent="0.3">
      <c r="B35" s="34"/>
      <c r="C35" s="31"/>
      <c r="E35" s="47"/>
    </row>
    <row r="36" spans="2:5" x14ac:dyDescent="0.3">
      <c r="B36" s="34"/>
      <c r="C36" s="31"/>
      <c r="E36" s="47"/>
    </row>
    <row r="37" spans="2:5" x14ac:dyDescent="0.3">
      <c r="B37" s="34"/>
      <c r="C37" s="31"/>
      <c r="E37" s="47"/>
    </row>
    <row r="38" spans="2:5" x14ac:dyDescent="0.3">
      <c r="B38" s="34"/>
      <c r="C38" s="31"/>
      <c r="E38" s="47"/>
    </row>
    <row r="39" spans="2:5" x14ac:dyDescent="0.3">
      <c r="B39" s="34"/>
      <c r="C39" s="31"/>
      <c r="E39" s="47"/>
    </row>
    <row r="40" spans="2:5" x14ac:dyDescent="0.3">
      <c r="B40" s="34"/>
      <c r="C40" s="31"/>
      <c r="E40" s="47"/>
    </row>
    <row r="41" spans="2:5" x14ac:dyDescent="0.3">
      <c r="B41" s="34"/>
      <c r="C41" s="31"/>
      <c r="E41" s="47"/>
    </row>
    <row r="42" spans="2:5" x14ac:dyDescent="0.3">
      <c r="B42" s="34"/>
      <c r="C42" s="31"/>
      <c r="E42" s="47"/>
    </row>
    <row r="43" spans="2:5" x14ac:dyDescent="0.3">
      <c r="B43" s="34"/>
      <c r="C43" s="31"/>
      <c r="E43" s="47"/>
    </row>
    <row r="44" spans="2:5" x14ac:dyDescent="0.3">
      <c r="B44" s="34"/>
      <c r="C44" s="31"/>
      <c r="E44" s="47"/>
    </row>
    <row r="45" spans="2:5" x14ac:dyDescent="0.3">
      <c r="B45" s="34"/>
      <c r="C45" s="31"/>
      <c r="E45" s="47"/>
    </row>
    <row r="46" spans="2:5" x14ac:dyDescent="0.3">
      <c r="B46" s="34"/>
      <c r="C46" s="31"/>
      <c r="E46" s="47"/>
    </row>
    <row r="47" spans="2:5" x14ac:dyDescent="0.3">
      <c r="B47" s="34"/>
      <c r="C47" s="31"/>
      <c r="E47" s="47"/>
    </row>
    <row r="48" spans="2:5" x14ac:dyDescent="0.3">
      <c r="B48" s="34"/>
      <c r="C48" s="31"/>
      <c r="E48" s="47"/>
    </row>
    <row r="49" spans="2:5" x14ac:dyDescent="0.3">
      <c r="B49" s="34"/>
      <c r="C49" s="31"/>
      <c r="E49" s="47"/>
    </row>
    <row r="50" spans="2:5" x14ac:dyDescent="0.3">
      <c r="B50" s="34"/>
      <c r="C50" s="31"/>
      <c r="E50" s="47"/>
    </row>
    <row r="51" spans="2:5" x14ac:dyDescent="0.3">
      <c r="B51" s="34"/>
      <c r="C51" s="31"/>
      <c r="E51" s="47"/>
    </row>
    <row r="52" spans="2:5" x14ac:dyDescent="0.3">
      <c r="B52" s="34"/>
      <c r="C52" s="31"/>
      <c r="E52" s="47"/>
    </row>
    <row r="53" spans="2:5" x14ac:dyDescent="0.3">
      <c r="B53" s="34"/>
      <c r="C53" s="31"/>
      <c r="E53" s="47"/>
    </row>
    <row r="54" spans="2:5" x14ac:dyDescent="0.3">
      <c r="B54" s="34"/>
      <c r="C54" s="31"/>
      <c r="E54" s="47"/>
    </row>
    <row r="55" spans="2:5" x14ac:dyDescent="0.3">
      <c r="B55" s="34"/>
      <c r="C55" s="31"/>
      <c r="E55" s="47"/>
    </row>
    <row r="56" spans="2:5" x14ac:dyDescent="0.3">
      <c r="B56" s="34"/>
      <c r="C56" s="31"/>
      <c r="E56" s="47"/>
    </row>
    <row r="57" spans="2:5" x14ac:dyDescent="0.3">
      <c r="B57" s="34"/>
      <c r="C57" s="31"/>
      <c r="E57" s="47"/>
    </row>
    <row r="58" spans="2:5" x14ac:dyDescent="0.3">
      <c r="B58" s="34"/>
      <c r="C58" s="31"/>
      <c r="E58" s="47"/>
    </row>
    <row r="59" spans="2:5" x14ac:dyDescent="0.3">
      <c r="B59" s="34"/>
      <c r="C59" s="31"/>
      <c r="E59" s="47"/>
    </row>
    <row r="60" spans="2:5" x14ac:dyDescent="0.3">
      <c r="B60" s="34"/>
      <c r="C60" s="31"/>
      <c r="E60" s="47"/>
    </row>
    <row r="61" spans="2:5" x14ac:dyDescent="0.3">
      <c r="B61" s="34"/>
      <c r="C61" s="31"/>
      <c r="E61" s="47"/>
    </row>
    <row r="62" spans="2:5" x14ac:dyDescent="0.3">
      <c r="B62" s="34"/>
      <c r="C62" s="31"/>
      <c r="E62" s="47"/>
    </row>
    <row r="63" spans="2:5" x14ac:dyDescent="0.3">
      <c r="B63" s="34"/>
      <c r="C63" s="31"/>
      <c r="E63" s="47"/>
    </row>
    <row r="64" spans="2:5" x14ac:dyDescent="0.3">
      <c r="B64" s="34"/>
      <c r="C64" s="31"/>
      <c r="E64" s="47"/>
    </row>
    <row r="65" spans="2:5" x14ac:dyDescent="0.3">
      <c r="B65" s="34"/>
      <c r="C65" s="31"/>
      <c r="E65" s="47"/>
    </row>
    <row r="66" spans="2:5" x14ac:dyDescent="0.3">
      <c r="B66" s="34"/>
      <c r="C66" s="31"/>
      <c r="E66" s="47"/>
    </row>
    <row r="67" spans="2:5" x14ac:dyDescent="0.3">
      <c r="B67" s="34"/>
      <c r="C67" s="31"/>
      <c r="E67" s="47"/>
    </row>
    <row r="68" spans="2:5" x14ac:dyDescent="0.3">
      <c r="B68" s="34"/>
      <c r="C68" s="31"/>
      <c r="E68" s="47"/>
    </row>
    <row r="69" spans="2:5" x14ac:dyDescent="0.3">
      <c r="B69" s="34"/>
      <c r="C69" s="31"/>
      <c r="E69" s="47"/>
    </row>
    <row r="70" spans="2:5" x14ac:dyDescent="0.3">
      <c r="B70" s="34"/>
      <c r="C70" s="31"/>
      <c r="E70" s="47"/>
    </row>
    <row r="71" spans="2:5" x14ac:dyDescent="0.3">
      <c r="B71" s="34"/>
      <c r="C71" s="31"/>
      <c r="E71" s="47"/>
    </row>
    <row r="72" spans="2:5" x14ac:dyDescent="0.3">
      <c r="B72" s="34"/>
      <c r="C72" s="31"/>
      <c r="E72" s="47"/>
    </row>
    <row r="73" spans="2:5" x14ac:dyDescent="0.3">
      <c r="B73" s="34"/>
      <c r="C73" s="31"/>
      <c r="E73" s="47"/>
    </row>
    <row r="74" spans="2:5" x14ac:dyDescent="0.3">
      <c r="B74" s="34"/>
      <c r="C74" s="31"/>
      <c r="E74" s="47"/>
    </row>
    <row r="75" spans="2:5" x14ac:dyDescent="0.3">
      <c r="B75" s="34"/>
      <c r="C75" s="31"/>
      <c r="E75" s="47"/>
    </row>
    <row r="76" spans="2:5" x14ac:dyDescent="0.3">
      <c r="B76" s="34"/>
      <c r="C76" s="31"/>
      <c r="E76" s="47"/>
    </row>
    <row r="77" spans="2:5" x14ac:dyDescent="0.3">
      <c r="B77" s="34"/>
      <c r="C77" s="31"/>
      <c r="E77" s="47"/>
    </row>
    <row r="78" spans="2:5" x14ac:dyDescent="0.3">
      <c r="B78" s="34"/>
      <c r="C78" s="31"/>
      <c r="E78" s="47"/>
    </row>
    <row r="79" spans="2:5" x14ac:dyDescent="0.3">
      <c r="B79" s="34"/>
      <c r="C79" s="31"/>
      <c r="E79" s="47"/>
    </row>
    <row r="80" spans="2:5" x14ac:dyDescent="0.3">
      <c r="B80" s="34"/>
      <c r="C80" s="31"/>
      <c r="E80" s="47"/>
    </row>
    <row r="81" spans="2:5" x14ac:dyDescent="0.3">
      <c r="B81" s="34"/>
      <c r="C81" s="31"/>
      <c r="E81" s="47"/>
    </row>
    <row r="82" spans="2:5" x14ac:dyDescent="0.3">
      <c r="B82" s="34"/>
      <c r="C82" s="31"/>
      <c r="E82" s="47"/>
    </row>
    <row r="83" spans="2:5" x14ac:dyDescent="0.3">
      <c r="B83" s="34"/>
      <c r="C83" s="31"/>
      <c r="E83" s="47"/>
    </row>
    <row r="84" spans="2:5" x14ac:dyDescent="0.3">
      <c r="B84" s="34"/>
      <c r="C84" s="31"/>
      <c r="E84" s="47"/>
    </row>
    <row r="85" spans="2:5" x14ac:dyDescent="0.3">
      <c r="B85" s="34"/>
      <c r="C85" s="31"/>
      <c r="E85" s="47"/>
    </row>
    <row r="86" spans="2:5" x14ac:dyDescent="0.3">
      <c r="B86" s="34"/>
      <c r="C86" s="31"/>
      <c r="E86" s="47"/>
    </row>
    <row r="87" spans="2:5" x14ac:dyDescent="0.3">
      <c r="B87" s="34"/>
      <c r="C87" s="31"/>
      <c r="E87" s="47"/>
    </row>
    <row r="88" spans="2:5" x14ac:dyDescent="0.3">
      <c r="B88" s="34"/>
      <c r="C88" s="31"/>
      <c r="E88" s="47"/>
    </row>
    <row r="89" spans="2:5" x14ac:dyDescent="0.3">
      <c r="B89" s="34"/>
      <c r="C89" s="31"/>
      <c r="E89" s="47"/>
    </row>
    <row r="90" spans="2:5" x14ac:dyDescent="0.3">
      <c r="B90" s="34"/>
      <c r="C90" s="31"/>
      <c r="E90" s="47"/>
    </row>
    <row r="91" spans="2:5" x14ac:dyDescent="0.3">
      <c r="B91" s="34"/>
      <c r="C91" s="31"/>
      <c r="E91" s="47"/>
    </row>
    <row r="92" spans="2:5" x14ac:dyDescent="0.3">
      <c r="B92" s="34"/>
      <c r="C92" s="31"/>
      <c r="E92" s="47"/>
    </row>
    <row r="93" spans="2:5" x14ac:dyDescent="0.3">
      <c r="B93" s="34"/>
      <c r="C93" s="31"/>
      <c r="E93" s="47"/>
    </row>
    <row r="94" spans="2:5" x14ac:dyDescent="0.3">
      <c r="B94" s="34"/>
      <c r="C94" s="31"/>
      <c r="E94" s="47"/>
    </row>
    <row r="95" spans="2:5" x14ac:dyDescent="0.3">
      <c r="B95" s="34"/>
      <c r="C95" s="31"/>
      <c r="E95" s="47"/>
    </row>
    <row r="96" spans="2:5" x14ac:dyDescent="0.3">
      <c r="B96" s="34"/>
      <c r="C96" s="31"/>
      <c r="E96" s="47"/>
    </row>
    <row r="97" spans="2:5" x14ac:dyDescent="0.3">
      <c r="B97" s="34"/>
      <c r="C97" s="31"/>
      <c r="E97" s="47"/>
    </row>
    <row r="98" spans="2:5" x14ac:dyDescent="0.3">
      <c r="B98" s="34"/>
      <c r="C98" s="31"/>
      <c r="E98" s="47"/>
    </row>
    <row r="99" spans="2:5" x14ac:dyDescent="0.3">
      <c r="B99" s="34"/>
      <c r="C99" s="31"/>
      <c r="E99" s="47"/>
    </row>
    <row r="100" spans="2:5" x14ac:dyDescent="0.3">
      <c r="B100" s="34"/>
      <c r="C100" s="31"/>
      <c r="E100" s="47"/>
    </row>
    <row r="101" spans="2:5" x14ac:dyDescent="0.3">
      <c r="B101" s="34"/>
      <c r="C101" s="31"/>
      <c r="E101" s="47"/>
    </row>
    <row r="102" spans="2:5" x14ac:dyDescent="0.3">
      <c r="B102" s="34"/>
      <c r="C102" s="31"/>
      <c r="E102" s="47"/>
    </row>
    <row r="103" spans="2:5" x14ac:dyDescent="0.3">
      <c r="B103" s="34"/>
      <c r="C103" s="31"/>
      <c r="E103" s="47"/>
    </row>
    <row r="104" spans="2:5" x14ac:dyDescent="0.3">
      <c r="B104" s="34"/>
      <c r="C104" s="31"/>
      <c r="E104" s="47"/>
    </row>
    <row r="105" spans="2:5" x14ac:dyDescent="0.3">
      <c r="B105" s="34"/>
      <c r="C105" s="31"/>
      <c r="E105" s="47"/>
    </row>
    <row r="106" spans="2:5" x14ac:dyDescent="0.3">
      <c r="B106" s="34"/>
      <c r="C106" s="31"/>
      <c r="E106" s="47"/>
    </row>
    <row r="107" spans="2:5" x14ac:dyDescent="0.3">
      <c r="B107" s="34"/>
      <c r="C107" s="31"/>
      <c r="E107" s="47"/>
    </row>
    <row r="108" spans="2:5" x14ac:dyDescent="0.3">
      <c r="B108" s="34"/>
      <c r="C108" s="31"/>
      <c r="E108" s="47"/>
    </row>
    <row r="109" spans="2:5" x14ac:dyDescent="0.3">
      <c r="B109" s="34"/>
      <c r="C109" s="31"/>
      <c r="E109" s="47"/>
    </row>
    <row r="110" spans="2:5" x14ac:dyDescent="0.3">
      <c r="B110" s="34"/>
      <c r="C110" s="31"/>
      <c r="E110" s="47"/>
    </row>
    <row r="111" spans="2:5" x14ac:dyDescent="0.3">
      <c r="B111" s="34"/>
      <c r="C111" s="31"/>
      <c r="E111" s="47"/>
    </row>
    <row r="112" spans="2:5" x14ac:dyDescent="0.3">
      <c r="B112" s="34"/>
      <c r="C112" s="31"/>
      <c r="E112" s="47"/>
    </row>
    <row r="113" spans="2:5" x14ac:dyDescent="0.3">
      <c r="B113" s="34"/>
      <c r="C113" s="31"/>
      <c r="E113" s="47"/>
    </row>
    <row r="114" spans="2:5" x14ac:dyDescent="0.3">
      <c r="B114" s="34"/>
      <c r="C114" s="31"/>
      <c r="E114" s="47"/>
    </row>
    <row r="115" spans="2:5" x14ac:dyDescent="0.3">
      <c r="B115" s="34"/>
      <c r="C115" s="31"/>
      <c r="E115" s="47"/>
    </row>
    <row r="116" spans="2:5" x14ac:dyDescent="0.3">
      <c r="B116" s="34"/>
      <c r="C116" s="31"/>
      <c r="E116" s="47"/>
    </row>
    <row r="117" spans="2:5" x14ac:dyDescent="0.3">
      <c r="B117" s="34"/>
      <c r="C117" s="31"/>
      <c r="E117" s="47"/>
    </row>
    <row r="118" spans="2:5" x14ac:dyDescent="0.3">
      <c r="B118" s="34"/>
      <c r="C118" s="31"/>
      <c r="E118" s="47"/>
    </row>
    <row r="119" spans="2:5" x14ac:dyDescent="0.3">
      <c r="B119" s="34"/>
      <c r="C119" s="31"/>
      <c r="E119" s="47"/>
    </row>
    <row r="120" spans="2:5" x14ac:dyDescent="0.3">
      <c r="B120" s="34"/>
      <c r="C120" s="31"/>
      <c r="E120" s="47"/>
    </row>
    <row r="121" spans="2:5" x14ac:dyDescent="0.3">
      <c r="B121" s="34"/>
      <c r="C121" s="31"/>
      <c r="E121" s="47"/>
    </row>
    <row r="122" spans="2:5" x14ac:dyDescent="0.3">
      <c r="B122" s="34"/>
      <c r="C122" s="31"/>
      <c r="E122" s="47"/>
    </row>
    <row r="123" spans="2:5" x14ac:dyDescent="0.3">
      <c r="B123" s="34"/>
      <c r="C123" s="31"/>
      <c r="E123" s="47"/>
    </row>
    <row r="124" spans="2:5" x14ac:dyDescent="0.3">
      <c r="B124" s="34"/>
      <c r="C124" s="31"/>
      <c r="E124" s="47"/>
    </row>
    <row r="125" spans="2:5" x14ac:dyDescent="0.3">
      <c r="B125" s="34"/>
      <c r="C125" s="31"/>
      <c r="E125" s="47"/>
    </row>
    <row r="126" spans="2:5" x14ac:dyDescent="0.3">
      <c r="B126" s="34"/>
      <c r="C126" s="31"/>
      <c r="E126" s="47"/>
    </row>
    <row r="127" spans="2:5" x14ac:dyDescent="0.3">
      <c r="B127" s="34"/>
      <c r="C127" s="31"/>
      <c r="E127" s="47"/>
    </row>
    <row r="128" spans="2:5" x14ac:dyDescent="0.3">
      <c r="B128" s="34"/>
      <c r="C128" s="31"/>
      <c r="E128" s="47"/>
    </row>
    <row r="129" spans="2:5" x14ac:dyDescent="0.3">
      <c r="B129" s="34"/>
      <c r="C129" s="31"/>
      <c r="E129" s="47"/>
    </row>
    <row r="130" spans="2:5" x14ac:dyDescent="0.3">
      <c r="B130" s="34"/>
      <c r="C130" s="31"/>
      <c r="E130" s="47"/>
    </row>
    <row r="131" spans="2:5" x14ac:dyDescent="0.3">
      <c r="B131" s="34"/>
      <c r="C131" s="31"/>
      <c r="E131" s="47"/>
    </row>
    <row r="132" spans="2:5" x14ac:dyDescent="0.3">
      <c r="B132" s="34"/>
      <c r="C132" s="31"/>
      <c r="E132" s="47"/>
    </row>
    <row r="133" spans="2:5" x14ac:dyDescent="0.3">
      <c r="B133" s="34"/>
      <c r="C133" s="31"/>
      <c r="E133" s="47"/>
    </row>
    <row r="134" spans="2:5" x14ac:dyDescent="0.3">
      <c r="B134" s="34"/>
      <c r="C134" s="31"/>
      <c r="E134" s="47"/>
    </row>
    <row r="135" spans="2:5" x14ac:dyDescent="0.3">
      <c r="B135" s="34"/>
      <c r="C135" s="31"/>
      <c r="E135" s="47"/>
    </row>
    <row r="136" spans="2:5" x14ac:dyDescent="0.3">
      <c r="B136" s="34"/>
      <c r="C136" s="31"/>
      <c r="E136" s="47"/>
    </row>
    <row r="137" spans="2:5" x14ac:dyDescent="0.3">
      <c r="B137" s="34"/>
      <c r="C137" s="31"/>
      <c r="E137" s="47"/>
    </row>
    <row r="138" spans="2:5" x14ac:dyDescent="0.3">
      <c r="B138" s="34"/>
      <c r="C138" s="31"/>
      <c r="E138" s="47"/>
    </row>
    <row r="139" spans="2:5" x14ac:dyDescent="0.3">
      <c r="B139" s="34"/>
      <c r="C139" s="31"/>
      <c r="E139" s="47"/>
    </row>
    <row r="140" spans="2:5" x14ac:dyDescent="0.3">
      <c r="B140" s="34"/>
      <c r="C140" s="31"/>
      <c r="E140" s="47"/>
    </row>
    <row r="141" spans="2:5" x14ac:dyDescent="0.3">
      <c r="B141" s="34"/>
      <c r="C141" s="31"/>
      <c r="E141" s="47"/>
    </row>
    <row r="142" spans="2:5" x14ac:dyDescent="0.3">
      <c r="B142" s="34"/>
      <c r="C142" s="31"/>
      <c r="E142" s="47"/>
    </row>
    <row r="143" spans="2:5" x14ac:dyDescent="0.3">
      <c r="B143" s="34"/>
      <c r="C143" s="31"/>
      <c r="E143" s="47"/>
    </row>
    <row r="144" spans="2:5" x14ac:dyDescent="0.3">
      <c r="B144" s="34"/>
      <c r="C144" s="31"/>
      <c r="E144" s="47"/>
    </row>
    <row r="145" spans="2:5" x14ac:dyDescent="0.3">
      <c r="B145" s="34"/>
      <c r="C145" s="31"/>
      <c r="E145" s="47"/>
    </row>
    <row r="146" spans="2:5" x14ac:dyDescent="0.3">
      <c r="B146" s="34"/>
      <c r="C146" s="31"/>
      <c r="E146" s="47"/>
    </row>
    <row r="147" spans="2:5" x14ac:dyDescent="0.3">
      <c r="B147" s="34"/>
      <c r="C147" s="31"/>
      <c r="E147" s="47"/>
    </row>
    <row r="148" spans="2:5" x14ac:dyDescent="0.3">
      <c r="B148" s="34"/>
      <c r="C148" s="31"/>
      <c r="E148" s="47"/>
    </row>
    <row r="149" spans="2:5" x14ac:dyDescent="0.3">
      <c r="B149" s="34"/>
      <c r="C149" s="31"/>
      <c r="E149" s="47"/>
    </row>
    <row r="150" spans="2:5" x14ac:dyDescent="0.3">
      <c r="B150" s="34"/>
      <c r="C150" s="31"/>
      <c r="E150" s="47"/>
    </row>
    <row r="151" spans="2:5" x14ac:dyDescent="0.3">
      <c r="B151" s="34"/>
      <c r="C151" s="31"/>
      <c r="E151" s="47"/>
    </row>
    <row r="152" spans="2:5" x14ac:dyDescent="0.3">
      <c r="B152" s="34"/>
      <c r="C152" s="31"/>
      <c r="E152" s="47"/>
    </row>
    <row r="153" spans="2:5" x14ac:dyDescent="0.3">
      <c r="B153" s="34"/>
      <c r="C153" s="31"/>
      <c r="E153" s="47"/>
    </row>
    <row r="154" spans="2:5" x14ac:dyDescent="0.3">
      <c r="B154" s="34"/>
      <c r="C154" s="31"/>
      <c r="E154" s="47"/>
    </row>
    <row r="155" spans="2:5" x14ac:dyDescent="0.3">
      <c r="B155" s="34"/>
      <c r="C155" s="31"/>
      <c r="E155" s="47"/>
    </row>
    <row r="156" spans="2:5" x14ac:dyDescent="0.3">
      <c r="B156" s="34"/>
      <c r="C156" s="31"/>
      <c r="E156" s="47"/>
    </row>
    <row r="157" spans="2:5" x14ac:dyDescent="0.3">
      <c r="B157" s="34"/>
      <c r="C157" s="31"/>
      <c r="E157" s="47"/>
    </row>
    <row r="158" spans="2:5" x14ac:dyDescent="0.3">
      <c r="B158" s="34"/>
      <c r="C158" s="31"/>
      <c r="E158" s="47"/>
    </row>
    <row r="159" spans="2:5" x14ac:dyDescent="0.3">
      <c r="B159" s="34"/>
      <c r="C159" s="31"/>
      <c r="E159" s="47"/>
    </row>
    <row r="160" spans="2:5" x14ac:dyDescent="0.3">
      <c r="B160" s="34"/>
      <c r="C160" s="31"/>
      <c r="E160" s="47"/>
    </row>
    <row r="161" spans="2:5" x14ac:dyDescent="0.3">
      <c r="B161" s="34"/>
      <c r="C161" s="31"/>
      <c r="E161" s="47"/>
    </row>
    <row r="162" spans="2:5" x14ac:dyDescent="0.3">
      <c r="B162" s="34"/>
      <c r="C162" s="31"/>
      <c r="E162" s="47"/>
    </row>
    <row r="163" spans="2:5" x14ac:dyDescent="0.3">
      <c r="B163" s="34"/>
      <c r="C163" s="31"/>
      <c r="E163" s="47"/>
    </row>
    <row r="164" spans="2:5" x14ac:dyDescent="0.3">
      <c r="B164" s="34"/>
      <c r="C164" s="31"/>
      <c r="E164" s="47"/>
    </row>
    <row r="165" spans="2:5" x14ac:dyDescent="0.3">
      <c r="B165" s="34"/>
      <c r="C165" s="31"/>
      <c r="E165" s="47"/>
    </row>
    <row r="166" spans="2:5" x14ac:dyDescent="0.3">
      <c r="B166" s="34"/>
      <c r="C166" s="31"/>
      <c r="E166" s="47"/>
    </row>
    <row r="167" spans="2:5" x14ac:dyDescent="0.3">
      <c r="B167" s="34"/>
      <c r="C167" s="31"/>
      <c r="E167" s="47"/>
    </row>
    <row r="168" spans="2:5" x14ac:dyDescent="0.3">
      <c r="B168" s="34"/>
      <c r="C168" s="31"/>
      <c r="E168" s="47"/>
    </row>
    <row r="169" spans="2:5" x14ac:dyDescent="0.3">
      <c r="B169" s="34"/>
      <c r="C169" s="31"/>
      <c r="E169" s="47"/>
    </row>
    <row r="170" spans="2:5" x14ac:dyDescent="0.3">
      <c r="B170" s="34"/>
      <c r="C170" s="31"/>
      <c r="E170" s="47"/>
    </row>
    <row r="171" spans="2:5" x14ac:dyDescent="0.3">
      <c r="B171" s="34"/>
      <c r="C171" s="31"/>
      <c r="E171" s="47"/>
    </row>
    <row r="172" spans="2:5" x14ac:dyDescent="0.3">
      <c r="B172" s="34"/>
      <c r="C172" s="31"/>
      <c r="E172" s="47"/>
    </row>
    <row r="173" spans="2:5" x14ac:dyDescent="0.3">
      <c r="B173" s="34"/>
      <c r="C173" s="31"/>
      <c r="E173" s="47"/>
    </row>
    <row r="174" spans="2:5" x14ac:dyDescent="0.3">
      <c r="B174" s="34"/>
      <c r="C174" s="31"/>
      <c r="E174" s="47"/>
    </row>
    <row r="175" spans="2:5" x14ac:dyDescent="0.3">
      <c r="B175" s="34"/>
      <c r="C175" s="31"/>
      <c r="E175" s="47"/>
    </row>
    <row r="176" spans="2:5" x14ac:dyDescent="0.3">
      <c r="B176" s="34"/>
      <c r="C176" s="31"/>
      <c r="E176" s="47"/>
    </row>
    <row r="177" spans="2:5" x14ac:dyDescent="0.3">
      <c r="B177" s="34"/>
      <c r="C177" s="31"/>
      <c r="E177" s="47"/>
    </row>
    <row r="178" spans="2:5" x14ac:dyDescent="0.3">
      <c r="B178" s="34"/>
      <c r="C178" s="31"/>
      <c r="E178" s="47"/>
    </row>
    <row r="179" spans="2:5" x14ac:dyDescent="0.3">
      <c r="B179" s="34"/>
      <c r="C179" s="31"/>
      <c r="E179" s="47"/>
    </row>
    <row r="180" spans="2:5" x14ac:dyDescent="0.3">
      <c r="B180" s="34"/>
      <c r="C180" s="31"/>
      <c r="E180" s="47"/>
    </row>
    <row r="181" spans="2:5" x14ac:dyDescent="0.3">
      <c r="B181" s="34"/>
      <c r="C181" s="31"/>
      <c r="E181" s="47"/>
    </row>
    <row r="182" spans="2:5" x14ac:dyDescent="0.3">
      <c r="B182" s="34"/>
      <c r="C182" s="31"/>
      <c r="E182" s="47"/>
    </row>
    <row r="183" spans="2:5" x14ac:dyDescent="0.3">
      <c r="B183" s="34"/>
      <c r="C183" s="31"/>
      <c r="E183" s="47"/>
    </row>
    <row r="184" spans="2:5" x14ac:dyDescent="0.3">
      <c r="B184" s="34"/>
      <c r="C184" s="31"/>
      <c r="E184" s="47"/>
    </row>
    <row r="185" spans="2:5" x14ac:dyDescent="0.3">
      <c r="B185" s="34"/>
      <c r="C185" s="31"/>
      <c r="E185" s="47"/>
    </row>
    <row r="186" spans="2:5" x14ac:dyDescent="0.3">
      <c r="B186" s="34"/>
      <c r="C186" s="31"/>
      <c r="E186" s="47"/>
    </row>
    <row r="187" spans="2:5" x14ac:dyDescent="0.3">
      <c r="B187" s="34"/>
      <c r="C187" s="31"/>
      <c r="E187" s="47"/>
    </row>
    <row r="188" spans="2:5" x14ac:dyDescent="0.3">
      <c r="B188" s="34"/>
      <c r="C188" s="31"/>
      <c r="E188" s="47"/>
    </row>
    <row r="189" spans="2:5" x14ac:dyDescent="0.3">
      <c r="B189" s="34"/>
      <c r="C189" s="31"/>
      <c r="E189" s="47"/>
    </row>
    <row r="190" spans="2:5" x14ac:dyDescent="0.3">
      <c r="B190" s="34"/>
      <c r="C190" s="31"/>
      <c r="E190" s="47"/>
    </row>
    <row r="191" spans="2:5" x14ac:dyDescent="0.3">
      <c r="B191" s="34"/>
      <c r="C191" s="31"/>
      <c r="E191" s="47"/>
    </row>
    <row r="192" spans="2:5" x14ac:dyDescent="0.3">
      <c r="B192" s="34"/>
      <c r="C192" s="31"/>
      <c r="E192" s="47"/>
    </row>
    <row r="193" spans="2:5" x14ac:dyDescent="0.3">
      <c r="B193" s="34"/>
      <c r="C193" s="31"/>
      <c r="E193" s="47"/>
    </row>
    <row r="194" spans="2:5" x14ac:dyDescent="0.3">
      <c r="B194" s="34"/>
      <c r="C194" s="31"/>
      <c r="E194" s="47"/>
    </row>
    <row r="195" spans="2:5" x14ac:dyDescent="0.3">
      <c r="B195" s="34"/>
      <c r="C195" s="31"/>
      <c r="E195" s="47"/>
    </row>
    <row r="196" spans="2:5" x14ac:dyDescent="0.3">
      <c r="B196" s="34"/>
      <c r="C196" s="31"/>
      <c r="E196" s="47"/>
    </row>
    <row r="197" spans="2:5" x14ac:dyDescent="0.3">
      <c r="B197" s="34"/>
      <c r="C197" s="31"/>
      <c r="E197" s="47"/>
    </row>
    <row r="198" spans="2:5" x14ac:dyDescent="0.3">
      <c r="B198" s="34"/>
      <c r="C198" s="31"/>
      <c r="E198" s="47"/>
    </row>
    <row r="199" spans="2:5" x14ac:dyDescent="0.3">
      <c r="B199" s="34"/>
      <c r="C199" s="31"/>
      <c r="E199" s="47"/>
    </row>
    <row r="200" spans="2:5" x14ac:dyDescent="0.3">
      <c r="B200" s="34"/>
      <c r="C200" s="31"/>
      <c r="E200" s="47"/>
    </row>
    <row r="201" spans="2:5" x14ac:dyDescent="0.3">
      <c r="B201" s="34"/>
      <c r="C201" s="31"/>
      <c r="E201" s="47"/>
    </row>
    <row r="202" spans="2:5" x14ac:dyDescent="0.3">
      <c r="B202" s="34"/>
      <c r="C202" s="31"/>
      <c r="E202" s="47"/>
    </row>
    <row r="203" spans="2:5" x14ac:dyDescent="0.3">
      <c r="B203" s="34"/>
      <c r="C203" s="31"/>
      <c r="E203" s="47"/>
    </row>
    <row r="204" spans="2:5" x14ac:dyDescent="0.3">
      <c r="B204" s="34"/>
      <c r="C204" s="31"/>
      <c r="E204" s="47"/>
    </row>
    <row r="205" spans="2:5" x14ac:dyDescent="0.3">
      <c r="B205" s="34"/>
      <c r="C205" s="31"/>
      <c r="E205" s="47"/>
    </row>
    <row r="206" spans="2:5" x14ac:dyDescent="0.3">
      <c r="B206" s="34"/>
      <c r="C206" s="31"/>
      <c r="E206" s="47"/>
    </row>
    <row r="207" spans="2:5" x14ac:dyDescent="0.3">
      <c r="B207" s="34"/>
      <c r="C207" s="31"/>
      <c r="E207" s="47"/>
    </row>
    <row r="208" spans="2:5" x14ac:dyDescent="0.3">
      <c r="B208" s="34"/>
      <c r="C208" s="31"/>
      <c r="E208" s="47"/>
    </row>
    <row r="209" spans="2:5" x14ac:dyDescent="0.3">
      <c r="B209" s="34"/>
      <c r="C209" s="31"/>
      <c r="E209" s="47"/>
    </row>
    <row r="210" spans="2:5" x14ac:dyDescent="0.3">
      <c r="B210" s="34"/>
      <c r="C210" s="31"/>
      <c r="E210" s="47"/>
    </row>
    <row r="211" spans="2:5" x14ac:dyDescent="0.3">
      <c r="B211" s="34"/>
      <c r="C211" s="31"/>
      <c r="E211" s="47"/>
    </row>
    <row r="212" spans="2:5" x14ac:dyDescent="0.3">
      <c r="B212" s="34"/>
      <c r="C212" s="31"/>
      <c r="E212" s="47"/>
    </row>
    <row r="213" spans="2:5" x14ac:dyDescent="0.3">
      <c r="B213" s="34"/>
      <c r="C213" s="31"/>
      <c r="E213" s="47"/>
    </row>
    <row r="214" spans="2:5" x14ac:dyDescent="0.3">
      <c r="B214" s="34"/>
      <c r="C214" s="31"/>
      <c r="E214" s="47"/>
    </row>
    <row r="215" spans="2:5" x14ac:dyDescent="0.3">
      <c r="B215" s="34"/>
      <c r="C215" s="31"/>
      <c r="E215" s="47"/>
    </row>
    <row r="216" spans="2:5" x14ac:dyDescent="0.3">
      <c r="B216" s="34"/>
      <c r="C216" s="31"/>
      <c r="E216" s="47"/>
    </row>
    <row r="217" spans="2:5" x14ac:dyDescent="0.3">
      <c r="B217" s="34"/>
      <c r="C217" s="31"/>
      <c r="E217" s="47"/>
    </row>
    <row r="218" spans="2:5" x14ac:dyDescent="0.3">
      <c r="B218" s="34"/>
      <c r="C218" s="31"/>
      <c r="E218" s="47"/>
    </row>
    <row r="219" spans="2:5" x14ac:dyDescent="0.3">
      <c r="B219" s="34"/>
      <c r="C219" s="31"/>
      <c r="E219" s="47"/>
    </row>
    <row r="220" spans="2:5" x14ac:dyDescent="0.3">
      <c r="B220" s="34"/>
      <c r="C220" s="31"/>
      <c r="E220" s="47"/>
    </row>
    <row r="221" spans="2:5" x14ac:dyDescent="0.3">
      <c r="B221" s="34"/>
      <c r="C221" s="31"/>
      <c r="E221" s="47"/>
    </row>
    <row r="222" spans="2:5" x14ac:dyDescent="0.3">
      <c r="B222" s="34"/>
      <c r="C222" s="31"/>
      <c r="E222" s="47"/>
    </row>
    <row r="223" spans="2:5" x14ac:dyDescent="0.3">
      <c r="B223" s="34"/>
      <c r="C223" s="31"/>
      <c r="E223" s="47"/>
    </row>
    <row r="224" spans="2:5" x14ac:dyDescent="0.3">
      <c r="B224" s="34"/>
      <c r="C224" s="31"/>
      <c r="E224" s="47"/>
    </row>
    <row r="225" spans="2:5" x14ac:dyDescent="0.3">
      <c r="B225" s="34"/>
      <c r="C225" s="31"/>
      <c r="E225" s="47"/>
    </row>
    <row r="226" spans="2:5" x14ac:dyDescent="0.3">
      <c r="B226" s="34"/>
      <c r="C226" s="31"/>
      <c r="E226" s="47"/>
    </row>
    <row r="227" spans="2:5" x14ac:dyDescent="0.3">
      <c r="B227" s="34"/>
      <c r="C227" s="31"/>
      <c r="E227" s="47"/>
    </row>
    <row r="228" spans="2:5" x14ac:dyDescent="0.3">
      <c r="B228" s="34"/>
      <c r="C228" s="31"/>
      <c r="E228" s="47"/>
    </row>
    <row r="229" spans="2:5" x14ac:dyDescent="0.3">
      <c r="B229" s="34"/>
      <c r="C229" s="31"/>
      <c r="E229" s="47"/>
    </row>
    <row r="230" spans="2:5" x14ac:dyDescent="0.3">
      <c r="B230" s="34"/>
      <c r="C230" s="31"/>
      <c r="E230" s="47"/>
    </row>
    <row r="231" spans="2:5" x14ac:dyDescent="0.3">
      <c r="B231" s="34"/>
      <c r="C231" s="31"/>
      <c r="E231" s="47"/>
    </row>
    <row r="232" spans="2:5" x14ac:dyDescent="0.3">
      <c r="B232" s="34"/>
      <c r="C232" s="31"/>
      <c r="E232" s="47"/>
    </row>
    <row r="233" spans="2:5" x14ac:dyDescent="0.3">
      <c r="B233" s="34"/>
      <c r="C233" s="31"/>
      <c r="E233" s="47"/>
    </row>
    <row r="234" spans="2:5" x14ac:dyDescent="0.3">
      <c r="B234" s="34"/>
      <c r="C234" s="31"/>
      <c r="E234" s="47"/>
    </row>
    <row r="235" spans="2:5" x14ac:dyDescent="0.3">
      <c r="B235" s="34"/>
      <c r="C235" s="31"/>
      <c r="E235" s="47"/>
    </row>
    <row r="236" spans="2:5" x14ac:dyDescent="0.3">
      <c r="B236" s="34"/>
      <c r="C236" s="31"/>
      <c r="E236" s="47"/>
    </row>
    <row r="237" spans="2:5" x14ac:dyDescent="0.3">
      <c r="B237" s="34"/>
      <c r="C237" s="31"/>
      <c r="E237" s="47"/>
    </row>
    <row r="238" spans="2:5" x14ac:dyDescent="0.3">
      <c r="B238" s="34"/>
      <c r="C238" s="31"/>
      <c r="E238" s="47"/>
    </row>
    <row r="239" spans="2:5" x14ac:dyDescent="0.3">
      <c r="B239" s="34"/>
      <c r="C239" s="31"/>
      <c r="E239" s="47"/>
    </row>
    <row r="240" spans="2:5" x14ac:dyDescent="0.3">
      <c r="B240" s="34"/>
      <c r="C240" s="31"/>
      <c r="E240" s="47"/>
    </row>
    <row r="241" spans="2:5" x14ac:dyDescent="0.3">
      <c r="B241" s="34"/>
      <c r="C241" s="31"/>
      <c r="E241" s="47"/>
    </row>
    <row r="242" spans="2:5" x14ac:dyDescent="0.3">
      <c r="B242" s="34"/>
      <c r="C242" s="31"/>
      <c r="E242" s="47"/>
    </row>
    <row r="243" spans="2:5" x14ac:dyDescent="0.3">
      <c r="B243" s="34"/>
      <c r="C243" s="31"/>
      <c r="E243" s="47"/>
    </row>
    <row r="244" spans="2:5" x14ac:dyDescent="0.3">
      <c r="B244" s="34"/>
      <c r="C244" s="31"/>
      <c r="E244" s="47"/>
    </row>
    <row r="245" spans="2:5" x14ac:dyDescent="0.3">
      <c r="B245" s="34"/>
      <c r="C245" s="31"/>
      <c r="E245" s="47"/>
    </row>
    <row r="246" spans="2:5" x14ac:dyDescent="0.3">
      <c r="B246" s="34"/>
      <c r="C246" s="31"/>
      <c r="E246" s="47"/>
    </row>
    <row r="247" spans="2:5" x14ac:dyDescent="0.3">
      <c r="B247" s="34"/>
      <c r="C247" s="31"/>
      <c r="E247" s="47"/>
    </row>
    <row r="248" spans="2:5" x14ac:dyDescent="0.3">
      <c r="B248" s="34"/>
      <c r="C248" s="31"/>
      <c r="E248" s="47"/>
    </row>
    <row r="249" spans="2:5" x14ac:dyDescent="0.3">
      <c r="B249" s="34"/>
      <c r="C249" s="31"/>
      <c r="E249" s="47"/>
    </row>
    <row r="250" spans="2:5" x14ac:dyDescent="0.3">
      <c r="B250" s="34"/>
      <c r="C250" s="31"/>
      <c r="E250" s="47"/>
    </row>
    <row r="251" spans="2:5" x14ac:dyDescent="0.3">
      <c r="B251" s="34"/>
      <c r="C251" s="31"/>
      <c r="E251" s="47"/>
    </row>
    <row r="252" spans="2:5" x14ac:dyDescent="0.3">
      <c r="B252" s="34"/>
      <c r="C252" s="31"/>
      <c r="E252" s="47"/>
    </row>
    <row r="253" spans="2:5" x14ac:dyDescent="0.3">
      <c r="B253" s="34"/>
      <c r="C253" s="31"/>
      <c r="E253" s="47"/>
    </row>
    <row r="254" spans="2:5" x14ac:dyDescent="0.3">
      <c r="B254" s="34"/>
      <c r="C254" s="31"/>
      <c r="E254" s="47"/>
    </row>
    <row r="255" spans="2:5" x14ac:dyDescent="0.3">
      <c r="B255" s="34"/>
      <c r="C255" s="31"/>
      <c r="E255" s="47"/>
    </row>
    <row r="256" spans="2:5" x14ac:dyDescent="0.3">
      <c r="B256" s="34"/>
      <c r="C256" s="31"/>
      <c r="E256" s="47"/>
    </row>
    <row r="257" spans="2:5" x14ac:dyDescent="0.3">
      <c r="B257" s="34"/>
      <c r="C257" s="31"/>
      <c r="E257" s="47"/>
    </row>
    <row r="258" spans="2:5" x14ac:dyDescent="0.3">
      <c r="B258" s="34"/>
      <c r="C258" s="31"/>
      <c r="E258" s="47"/>
    </row>
    <row r="259" spans="2:5" x14ac:dyDescent="0.3">
      <c r="B259" s="34"/>
      <c r="C259" s="31"/>
      <c r="E259" s="47"/>
    </row>
    <row r="260" spans="2:5" x14ac:dyDescent="0.3">
      <c r="B260" s="34"/>
      <c r="C260" s="31"/>
      <c r="E260" s="47"/>
    </row>
    <row r="261" spans="2:5" x14ac:dyDescent="0.3">
      <c r="B261" s="34"/>
      <c r="C261" s="31"/>
      <c r="E261" s="47"/>
    </row>
    <row r="262" spans="2:5" x14ac:dyDescent="0.3">
      <c r="B262" s="34"/>
      <c r="C262" s="31"/>
      <c r="E262" s="47"/>
    </row>
    <row r="263" spans="2:5" x14ac:dyDescent="0.3">
      <c r="B263" s="34"/>
      <c r="C263" s="31"/>
      <c r="E263" s="47"/>
    </row>
    <row r="264" spans="2:5" x14ac:dyDescent="0.3">
      <c r="B264" s="34"/>
      <c r="C264" s="31"/>
      <c r="E264" s="47"/>
    </row>
    <row r="265" spans="2:5" x14ac:dyDescent="0.3">
      <c r="B265" s="34"/>
      <c r="C265" s="31"/>
      <c r="E265" s="47"/>
    </row>
    <row r="266" spans="2:5" x14ac:dyDescent="0.3">
      <c r="B266" s="34"/>
      <c r="C266" s="31"/>
      <c r="E266" s="47"/>
    </row>
    <row r="267" spans="2:5" x14ac:dyDescent="0.3">
      <c r="B267" s="34"/>
      <c r="C267" s="31"/>
      <c r="E267" s="47"/>
    </row>
    <row r="268" spans="2:5" x14ac:dyDescent="0.3">
      <c r="B268" s="34"/>
      <c r="C268" s="31"/>
      <c r="E268" s="47"/>
    </row>
    <row r="269" spans="2:5" x14ac:dyDescent="0.3">
      <c r="B269" s="34"/>
      <c r="C269" s="31"/>
      <c r="E269" s="47"/>
    </row>
    <row r="270" spans="2:5" x14ac:dyDescent="0.3">
      <c r="B270" s="34"/>
      <c r="C270" s="31"/>
      <c r="E270" s="47"/>
    </row>
    <row r="271" spans="2:5" x14ac:dyDescent="0.3">
      <c r="B271" s="34"/>
      <c r="C271" s="31"/>
      <c r="E271" s="47"/>
    </row>
    <row r="272" spans="2:5" x14ac:dyDescent="0.3">
      <c r="B272" s="34"/>
      <c r="C272" s="31"/>
      <c r="E272" s="47"/>
    </row>
    <row r="273" spans="2:5" x14ac:dyDescent="0.3">
      <c r="B273" s="34"/>
      <c r="C273" s="31"/>
      <c r="E273" s="47"/>
    </row>
    <row r="274" spans="2:5" x14ac:dyDescent="0.3">
      <c r="B274" s="34"/>
      <c r="C274" s="31"/>
      <c r="E274" s="47"/>
    </row>
    <row r="275" spans="2:5" x14ac:dyDescent="0.3">
      <c r="B275" s="34"/>
      <c r="C275" s="31"/>
      <c r="E275" s="47"/>
    </row>
    <row r="276" spans="2:5" x14ac:dyDescent="0.3">
      <c r="B276" s="34"/>
      <c r="C276" s="31"/>
      <c r="E276" s="47"/>
    </row>
    <row r="277" spans="2:5" x14ac:dyDescent="0.3">
      <c r="B277" s="34"/>
      <c r="C277" s="31"/>
      <c r="E277" s="47"/>
    </row>
    <row r="278" spans="2:5" x14ac:dyDescent="0.3">
      <c r="B278" s="34"/>
      <c r="C278" s="31"/>
      <c r="E278" s="47"/>
    </row>
    <row r="279" spans="2:5" x14ac:dyDescent="0.3">
      <c r="B279" s="34"/>
      <c r="C279" s="31"/>
      <c r="E279" s="47"/>
    </row>
    <row r="280" spans="2:5" x14ac:dyDescent="0.3">
      <c r="B280" s="34"/>
      <c r="C280" s="31"/>
      <c r="E280" s="47"/>
    </row>
    <row r="281" spans="2:5" x14ac:dyDescent="0.3">
      <c r="B281" s="34"/>
      <c r="C281" s="31"/>
      <c r="E281" s="47"/>
    </row>
    <row r="282" spans="2:5" x14ac:dyDescent="0.3">
      <c r="B282" s="34"/>
      <c r="C282" s="31"/>
      <c r="E282" s="47"/>
    </row>
    <row r="283" spans="2:5" x14ac:dyDescent="0.3">
      <c r="B283" s="34"/>
      <c r="C283" s="31"/>
      <c r="E283" s="47"/>
    </row>
    <row r="284" spans="2:5" x14ac:dyDescent="0.3">
      <c r="B284" s="34"/>
      <c r="C284" s="31"/>
      <c r="E284" s="47"/>
    </row>
    <row r="285" spans="2:5" x14ac:dyDescent="0.3">
      <c r="B285" s="34"/>
      <c r="C285" s="31"/>
      <c r="E285" s="47"/>
    </row>
    <row r="286" spans="2:5" x14ac:dyDescent="0.3">
      <c r="B286" s="34"/>
      <c r="C286" s="31"/>
      <c r="E286" s="47"/>
    </row>
    <row r="287" spans="2:5" x14ac:dyDescent="0.3">
      <c r="B287" s="34"/>
      <c r="C287" s="31"/>
      <c r="E287" s="47"/>
    </row>
    <row r="288" spans="2:5" x14ac:dyDescent="0.3">
      <c r="B288" s="34"/>
      <c r="C288" s="31"/>
      <c r="E288" s="47"/>
    </row>
    <row r="289" spans="2:5" x14ac:dyDescent="0.3">
      <c r="B289" s="34"/>
      <c r="C289" s="31"/>
      <c r="E289" s="47"/>
    </row>
    <row r="290" spans="2:5" x14ac:dyDescent="0.3">
      <c r="B290" s="34"/>
      <c r="C290" s="31"/>
      <c r="E290" s="47"/>
    </row>
    <row r="291" spans="2:5" x14ac:dyDescent="0.3">
      <c r="B291" s="34"/>
      <c r="C291" s="31"/>
      <c r="E291" s="47"/>
    </row>
    <row r="292" spans="2:5" x14ac:dyDescent="0.3">
      <c r="B292" s="34"/>
      <c r="C292" s="31"/>
      <c r="E292" s="47"/>
    </row>
    <row r="293" spans="2:5" x14ac:dyDescent="0.3">
      <c r="B293" s="34"/>
      <c r="C293" s="31"/>
      <c r="E293" s="47"/>
    </row>
    <row r="294" spans="2:5" x14ac:dyDescent="0.3">
      <c r="B294" s="34"/>
      <c r="C294" s="31"/>
      <c r="E294" s="47"/>
    </row>
    <row r="295" spans="2:5" x14ac:dyDescent="0.3">
      <c r="B295" s="34"/>
      <c r="C295" s="31"/>
      <c r="E295" s="47"/>
    </row>
    <row r="296" spans="2:5" x14ac:dyDescent="0.3">
      <c r="B296" s="34"/>
      <c r="C296" s="31"/>
      <c r="E296" s="47"/>
    </row>
    <row r="297" spans="2:5" x14ac:dyDescent="0.3">
      <c r="B297" s="34"/>
      <c r="C297" s="31"/>
      <c r="E297" s="47"/>
    </row>
    <row r="298" spans="2:5" x14ac:dyDescent="0.3">
      <c r="B298" s="34"/>
      <c r="C298" s="31"/>
      <c r="E298" s="47"/>
    </row>
    <row r="299" spans="2:5" x14ac:dyDescent="0.3">
      <c r="B299" s="34"/>
      <c r="C299" s="31"/>
      <c r="E299" s="47"/>
    </row>
    <row r="300" spans="2:5" x14ac:dyDescent="0.3">
      <c r="B300" s="34"/>
      <c r="C300" s="31"/>
      <c r="E300" s="47"/>
    </row>
    <row r="301" spans="2:5" x14ac:dyDescent="0.3">
      <c r="B301" s="34"/>
      <c r="C301" s="31"/>
      <c r="E301" s="47"/>
    </row>
    <row r="302" spans="2:5" x14ac:dyDescent="0.3">
      <c r="B302" s="34"/>
      <c r="C302" s="31"/>
      <c r="E302" s="47"/>
    </row>
    <row r="303" spans="2:5" x14ac:dyDescent="0.3">
      <c r="B303" s="34"/>
      <c r="C303" s="31"/>
      <c r="E303" s="47"/>
    </row>
    <row r="304" spans="2:5" x14ac:dyDescent="0.3">
      <c r="B304" s="34"/>
      <c r="C304" s="31"/>
      <c r="E304" s="47"/>
    </row>
    <row r="305" spans="2:5" x14ac:dyDescent="0.3">
      <c r="B305" s="34"/>
      <c r="C305" s="31"/>
      <c r="E305" s="47"/>
    </row>
    <row r="306" spans="2:5" x14ac:dyDescent="0.3">
      <c r="B306" s="34"/>
      <c r="C306" s="31"/>
      <c r="E306" s="47"/>
    </row>
    <row r="307" spans="2:5" x14ac:dyDescent="0.3">
      <c r="B307" s="34"/>
      <c r="C307" s="31"/>
      <c r="E307" s="47"/>
    </row>
    <row r="308" spans="2:5" x14ac:dyDescent="0.3">
      <c r="B308" s="34"/>
      <c r="C308" s="31"/>
      <c r="E308" s="47"/>
    </row>
    <row r="309" spans="2:5" x14ac:dyDescent="0.3">
      <c r="B309" s="34"/>
      <c r="C309" s="31"/>
      <c r="E309" s="47"/>
    </row>
    <row r="310" spans="2:5" x14ac:dyDescent="0.3">
      <c r="B310" s="34"/>
      <c r="C310" s="31"/>
      <c r="E310" s="47"/>
    </row>
    <row r="311" spans="2:5" x14ac:dyDescent="0.3">
      <c r="B311" s="34"/>
      <c r="C311" s="31"/>
      <c r="E311" s="47"/>
    </row>
    <row r="312" spans="2:5" x14ac:dyDescent="0.3">
      <c r="B312" s="34"/>
      <c r="C312" s="31"/>
      <c r="E312" s="47"/>
    </row>
    <row r="313" spans="2:5" x14ac:dyDescent="0.3">
      <c r="B313" s="34"/>
      <c r="C313" s="31"/>
      <c r="E313" s="47"/>
    </row>
    <row r="314" spans="2:5" x14ac:dyDescent="0.3">
      <c r="B314" s="34"/>
      <c r="C314" s="31"/>
      <c r="E314" s="47"/>
    </row>
    <row r="315" spans="2:5" x14ac:dyDescent="0.3">
      <c r="B315" s="34"/>
      <c r="C315" s="31"/>
      <c r="E315" s="47"/>
    </row>
    <row r="316" spans="2:5" x14ac:dyDescent="0.3">
      <c r="B316" s="34"/>
      <c r="C316" s="31"/>
      <c r="E316" s="47"/>
    </row>
    <row r="317" spans="2:5" x14ac:dyDescent="0.3">
      <c r="B317" s="34"/>
      <c r="C317" s="31"/>
      <c r="E317" s="47"/>
    </row>
    <row r="318" spans="2:5" x14ac:dyDescent="0.3">
      <c r="B318" s="34"/>
      <c r="C318" s="31"/>
      <c r="E318" s="47"/>
    </row>
    <row r="319" spans="2:5" x14ac:dyDescent="0.3">
      <c r="B319" s="34"/>
      <c r="C319" s="31"/>
      <c r="E319" s="47"/>
    </row>
    <row r="320" spans="2:5" x14ac:dyDescent="0.3">
      <c r="B320" s="34"/>
      <c r="C320" s="31"/>
      <c r="E320" s="47"/>
    </row>
    <row r="321" spans="2:5" x14ac:dyDescent="0.3">
      <c r="B321" s="34"/>
      <c r="C321" s="31"/>
      <c r="E321" s="47"/>
    </row>
    <row r="322" spans="2:5" x14ac:dyDescent="0.3">
      <c r="B322" s="34"/>
      <c r="C322" s="31"/>
      <c r="E322" s="47"/>
    </row>
    <row r="323" spans="2:5" x14ac:dyDescent="0.3">
      <c r="B323" s="34"/>
      <c r="C323" s="31"/>
      <c r="E323" s="47"/>
    </row>
    <row r="324" spans="2:5" x14ac:dyDescent="0.3">
      <c r="B324" s="34"/>
      <c r="C324" s="31"/>
      <c r="E324" s="47"/>
    </row>
    <row r="325" spans="2:5" x14ac:dyDescent="0.3">
      <c r="B325" s="34"/>
      <c r="C325" s="31"/>
      <c r="E325" s="47"/>
    </row>
    <row r="326" spans="2:5" x14ac:dyDescent="0.3">
      <c r="B326" s="34"/>
      <c r="C326" s="31"/>
      <c r="E326" s="47"/>
    </row>
    <row r="327" spans="2:5" x14ac:dyDescent="0.3">
      <c r="B327" s="34"/>
      <c r="C327" s="31"/>
      <c r="E327" s="47"/>
    </row>
    <row r="328" spans="2:5" x14ac:dyDescent="0.3">
      <c r="B328" s="34"/>
      <c r="C328" s="31"/>
      <c r="E328" s="47"/>
    </row>
    <row r="329" spans="2:5" x14ac:dyDescent="0.3">
      <c r="B329" s="34"/>
      <c r="C329" s="31"/>
      <c r="E329" s="47"/>
    </row>
    <row r="330" spans="2:5" x14ac:dyDescent="0.3">
      <c r="B330" s="34"/>
      <c r="C330" s="31"/>
      <c r="E330" s="47"/>
    </row>
    <row r="331" spans="2:5" x14ac:dyDescent="0.3">
      <c r="B331" s="34"/>
      <c r="C331" s="31"/>
      <c r="E331" s="47"/>
    </row>
    <row r="332" spans="2:5" x14ac:dyDescent="0.3">
      <c r="B332" s="34"/>
      <c r="C332" s="31"/>
      <c r="E332" s="47"/>
    </row>
    <row r="333" spans="2:5" x14ac:dyDescent="0.3">
      <c r="B333" s="34"/>
      <c r="C333" s="31"/>
      <c r="E333" s="47"/>
    </row>
    <row r="334" spans="2:5" x14ac:dyDescent="0.3">
      <c r="B334" s="34"/>
      <c r="C334" s="31"/>
      <c r="E334" s="47"/>
    </row>
    <row r="335" spans="2:5" x14ac:dyDescent="0.3">
      <c r="B335" s="34"/>
      <c r="C335" s="31"/>
      <c r="E335" s="47"/>
    </row>
    <row r="336" spans="2:5" x14ac:dyDescent="0.3">
      <c r="B336" s="34"/>
      <c r="C336" s="31"/>
      <c r="E336" s="47"/>
    </row>
    <row r="337" spans="2:5" x14ac:dyDescent="0.3">
      <c r="B337" s="34"/>
      <c r="C337" s="31"/>
      <c r="E337" s="47"/>
    </row>
    <row r="338" spans="2:5" x14ac:dyDescent="0.3">
      <c r="B338" s="34"/>
      <c r="C338" s="31"/>
      <c r="E338" s="47"/>
    </row>
    <row r="339" spans="2:5" x14ac:dyDescent="0.3">
      <c r="B339" s="34"/>
      <c r="C339" s="31"/>
      <c r="E339" s="47"/>
    </row>
    <row r="340" spans="2:5" x14ac:dyDescent="0.3">
      <c r="B340" s="34"/>
      <c r="C340" s="31"/>
      <c r="E340" s="47"/>
    </row>
    <row r="341" spans="2:5" x14ac:dyDescent="0.3">
      <c r="B341" s="34"/>
      <c r="C341" s="31"/>
      <c r="E341" s="47"/>
    </row>
    <row r="342" spans="2:5" x14ac:dyDescent="0.3">
      <c r="B342" s="34"/>
      <c r="C342" s="31"/>
      <c r="E342" s="47"/>
    </row>
    <row r="343" spans="2:5" x14ac:dyDescent="0.3">
      <c r="B343" s="34"/>
      <c r="C343" s="31"/>
      <c r="E343" s="47"/>
    </row>
    <row r="344" spans="2:5" x14ac:dyDescent="0.3">
      <c r="B344" s="34"/>
      <c r="C344" s="31"/>
      <c r="E344" s="47"/>
    </row>
    <row r="345" spans="2:5" x14ac:dyDescent="0.3">
      <c r="B345" s="34"/>
      <c r="C345" s="31"/>
      <c r="E345" s="47"/>
    </row>
    <row r="346" spans="2:5" x14ac:dyDescent="0.3">
      <c r="B346" s="34"/>
      <c r="C346" s="31"/>
      <c r="E346" s="47"/>
    </row>
    <row r="347" spans="2:5" x14ac:dyDescent="0.3">
      <c r="B347" s="34"/>
      <c r="C347" s="31"/>
      <c r="E347" s="47"/>
    </row>
    <row r="348" spans="2:5" x14ac:dyDescent="0.3">
      <c r="B348" s="34"/>
      <c r="C348" s="31"/>
      <c r="E348" s="47"/>
    </row>
    <row r="349" spans="2:5" x14ac:dyDescent="0.3">
      <c r="B349" s="34"/>
      <c r="C349" s="31"/>
      <c r="E349" s="47"/>
    </row>
    <row r="350" spans="2:5" x14ac:dyDescent="0.3">
      <c r="B350" s="34"/>
      <c r="C350" s="31"/>
      <c r="E350" s="47"/>
    </row>
    <row r="351" spans="2:5" x14ac:dyDescent="0.3">
      <c r="B351" s="34"/>
      <c r="C351" s="31"/>
      <c r="E351" s="47"/>
    </row>
    <row r="352" spans="2:5" x14ac:dyDescent="0.3">
      <c r="B352" s="34"/>
      <c r="C352" s="31"/>
      <c r="E352" s="47"/>
    </row>
    <row r="353" spans="2:5" x14ac:dyDescent="0.3">
      <c r="B353" s="34"/>
      <c r="C353" s="31"/>
      <c r="E353" s="47"/>
    </row>
    <row r="354" spans="2:5" x14ac:dyDescent="0.3">
      <c r="B354" s="34"/>
      <c r="C354" s="31"/>
      <c r="E354" s="47"/>
    </row>
    <row r="355" spans="2:5" x14ac:dyDescent="0.3">
      <c r="B355" s="34"/>
      <c r="C355" s="31"/>
      <c r="E355" s="47"/>
    </row>
    <row r="356" spans="2:5" x14ac:dyDescent="0.3">
      <c r="B356" s="34"/>
      <c r="C356" s="31"/>
      <c r="E356" s="47"/>
    </row>
    <row r="357" spans="2:5" x14ac:dyDescent="0.3">
      <c r="B357" s="34"/>
      <c r="C357" s="31"/>
      <c r="E357" s="47"/>
    </row>
    <row r="358" spans="2:5" x14ac:dyDescent="0.3">
      <c r="B358" s="34"/>
      <c r="C358" s="31"/>
      <c r="E358" s="47"/>
    </row>
    <row r="359" spans="2:5" x14ac:dyDescent="0.3">
      <c r="B359" s="34"/>
      <c r="C359" s="31"/>
      <c r="E359" s="47"/>
    </row>
    <row r="360" spans="2:5" x14ac:dyDescent="0.3">
      <c r="B360" s="34"/>
      <c r="C360" s="31"/>
      <c r="E360" s="47"/>
    </row>
    <row r="361" spans="2:5" x14ac:dyDescent="0.3">
      <c r="B361" s="34"/>
      <c r="C361" s="31"/>
      <c r="E361" s="47"/>
    </row>
    <row r="362" spans="2:5" x14ac:dyDescent="0.3">
      <c r="B362" s="34"/>
      <c r="C362" s="31"/>
      <c r="E362" s="47"/>
    </row>
    <row r="363" spans="2:5" x14ac:dyDescent="0.3">
      <c r="B363" s="34"/>
      <c r="C363" s="31"/>
      <c r="E363" s="47"/>
    </row>
    <row r="364" spans="2:5" x14ac:dyDescent="0.3">
      <c r="B364" s="34"/>
      <c r="C364" s="31"/>
      <c r="E364" s="47"/>
    </row>
    <row r="365" spans="2:5" x14ac:dyDescent="0.3">
      <c r="B365" s="34"/>
      <c r="C365" s="31"/>
      <c r="E365" s="47"/>
    </row>
    <row r="366" spans="2:5" x14ac:dyDescent="0.3">
      <c r="B366" s="34"/>
      <c r="C366" s="31"/>
      <c r="E366" s="47"/>
    </row>
    <row r="367" spans="2:5" x14ac:dyDescent="0.3">
      <c r="B367" s="34"/>
      <c r="C367" s="31"/>
      <c r="E367" s="47"/>
    </row>
    <row r="368" spans="2:5" x14ac:dyDescent="0.3">
      <c r="B368" s="34"/>
      <c r="C368" s="31"/>
      <c r="E368" s="47"/>
    </row>
    <row r="369" spans="2:5" x14ac:dyDescent="0.3">
      <c r="B369" s="34"/>
      <c r="C369" s="31"/>
      <c r="E369" s="47"/>
    </row>
    <row r="370" spans="2:5" x14ac:dyDescent="0.3">
      <c r="B370" s="34"/>
      <c r="C370" s="31"/>
      <c r="E370" s="47"/>
    </row>
    <row r="371" spans="2:5" x14ac:dyDescent="0.3">
      <c r="B371" s="34"/>
      <c r="C371" s="31"/>
      <c r="E371" s="47"/>
    </row>
    <row r="372" spans="2:5" x14ac:dyDescent="0.3">
      <c r="B372" s="34"/>
      <c r="C372" s="31"/>
      <c r="E372" s="47"/>
    </row>
    <row r="373" spans="2:5" x14ac:dyDescent="0.3">
      <c r="B373" s="34"/>
      <c r="C373" s="31"/>
      <c r="E373" s="47"/>
    </row>
    <row r="374" spans="2:5" x14ac:dyDescent="0.3">
      <c r="B374" s="34"/>
      <c r="C374" s="31"/>
      <c r="E374" s="47"/>
    </row>
    <row r="375" spans="2:5" x14ac:dyDescent="0.3">
      <c r="B375" s="34"/>
      <c r="C375" s="31"/>
      <c r="E375" s="47"/>
    </row>
    <row r="376" spans="2:5" x14ac:dyDescent="0.3">
      <c r="B376" s="34"/>
      <c r="C376" s="31"/>
      <c r="E376" s="47"/>
    </row>
    <row r="377" spans="2:5" x14ac:dyDescent="0.3">
      <c r="B377" s="34"/>
      <c r="C377" s="31"/>
      <c r="E377" s="47"/>
    </row>
    <row r="378" spans="2:5" x14ac:dyDescent="0.3">
      <c r="B378" s="34"/>
      <c r="C378" s="31"/>
      <c r="E378" s="47"/>
    </row>
    <row r="379" spans="2:5" x14ac:dyDescent="0.3">
      <c r="B379" s="34"/>
      <c r="C379" s="31"/>
      <c r="E379" s="47"/>
    </row>
    <row r="380" spans="2:5" x14ac:dyDescent="0.3">
      <c r="B380" s="34"/>
      <c r="C380" s="31"/>
      <c r="E380" s="47"/>
    </row>
    <row r="381" spans="2:5" x14ac:dyDescent="0.3">
      <c r="B381" s="34"/>
      <c r="C381" s="31"/>
      <c r="E381" s="47"/>
    </row>
    <row r="382" spans="2:5" x14ac:dyDescent="0.3">
      <c r="B382" s="34"/>
      <c r="C382" s="31"/>
      <c r="E382" s="47"/>
    </row>
    <row r="383" spans="2:5" x14ac:dyDescent="0.3">
      <c r="B383" s="34"/>
      <c r="C383" s="31"/>
      <c r="E383" s="47"/>
    </row>
    <row r="384" spans="2:5" x14ac:dyDescent="0.3">
      <c r="B384" s="34"/>
      <c r="C384" s="31"/>
      <c r="E384" s="47"/>
    </row>
    <row r="385" spans="2:5" x14ac:dyDescent="0.3">
      <c r="B385" s="34"/>
      <c r="C385" s="31"/>
      <c r="E385" s="47"/>
    </row>
    <row r="386" spans="2:5" x14ac:dyDescent="0.3">
      <c r="B386" s="34"/>
      <c r="C386" s="31"/>
      <c r="E386" s="47"/>
    </row>
    <row r="387" spans="2:5" x14ac:dyDescent="0.3">
      <c r="B387" s="34"/>
      <c r="C387" s="31"/>
      <c r="E387" s="47"/>
    </row>
    <row r="388" spans="2:5" x14ac:dyDescent="0.3">
      <c r="B388" s="34"/>
      <c r="C388" s="31"/>
      <c r="E388" s="47"/>
    </row>
    <row r="389" spans="2:5" x14ac:dyDescent="0.3">
      <c r="B389" s="34"/>
      <c r="C389" s="31"/>
      <c r="E389" s="47"/>
    </row>
    <row r="390" spans="2:5" x14ac:dyDescent="0.3">
      <c r="B390" s="34"/>
      <c r="C390" s="31"/>
      <c r="E390" s="47"/>
    </row>
    <row r="391" spans="2:5" x14ac:dyDescent="0.3">
      <c r="B391" s="34"/>
      <c r="C391" s="31"/>
      <c r="E391" s="47"/>
    </row>
    <row r="392" spans="2:5" x14ac:dyDescent="0.3">
      <c r="B392" s="34"/>
      <c r="C392" s="31"/>
      <c r="E392" s="47"/>
    </row>
    <row r="393" spans="2:5" x14ac:dyDescent="0.3">
      <c r="B393" s="34"/>
      <c r="C393" s="31"/>
      <c r="E393" s="47"/>
    </row>
    <row r="394" spans="2:5" x14ac:dyDescent="0.3">
      <c r="B394" s="34"/>
      <c r="C394" s="31"/>
      <c r="E394" s="47"/>
    </row>
    <row r="395" spans="2:5" x14ac:dyDescent="0.3">
      <c r="B395" s="34"/>
      <c r="C395" s="31"/>
      <c r="E395" s="47"/>
    </row>
    <row r="396" spans="2:5" x14ac:dyDescent="0.3">
      <c r="B396" s="34"/>
      <c r="C396" s="31"/>
      <c r="E396" s="47"/>
    </row>
    <row r="397" spans="2:5" x14ac:dyDescent="0.3">
      <c r="B397" s="34"/>
      <c r="C397" s="31"/>
      <c r="E397" s="47"/>
    </row>
    <row r="398" spans="2:5" x14ac:dyDescent="0.3">
      <c r="B398" s="34"/>
      <c r="C398" s="31"/>
      <c r="E398" s="47"/>
    </row>
    <row r="399" spans="2:5" x14ac:dyDescent="0.3">
      <c r="B399" s="34"/>
      <c r="C399" s="31"/>
      <c r="E399" s="47"/>
    </row>
    <row r="400" spans="2:5" x14ac:dyDescent="0.3">
      <c r="B400" s="34"/>
      <c r="C400" s="31"/>
      <c r="E400" s="47"/>
    </row>
    <row r="401" spans="2:5" x14ac:dyDescent="0.3">
      <c r="B401" s="34"/>
      <c r="C401" s="31"/>
      <c r="E401" s="47"/>
    </row>
    <row r="402" spans="2:5" x14ac:dyDescent="0.3">
      <c r="B402" s="34"/>
      <c r="C402" s="31"/>
      <c r="E402" s="47"/>
    </row>
    <row r="403" spans="2:5" x14ac:dyDescent="0.3">
      <c r="B403" s="34"/>
      <c r="C403" s="31"/>
      <c r="E403" s="47"/>
    </row>
    <row r="404" spans="2:5" x14ac:dyDescent="0.3">
      <c r="B404" s="34"/>
      <c r="C404" s="31"/>
      <c r="E404" s="47"/>
    </row>
    <row r="405" spans="2:5" x14ac:dyDescent="0.3">
      <c r="B405" s="34"/>
      <c r="C405" s="31"/>
      <c r="E405" s="47"/>
    </row>
    <row r="406" spans="2:5" x14ac:dyDescent="0.3">
      <c r="B406" s="34"/>
      <c r="C406" s="31"/>
      <c r="E406" s="47"/>
    </row>
    <row r="407" spans="2:5" x14ac:dyDescent="0.3">
      <c r="B407" s="34"/>
      <c r="C407" s="31"/>
      <c r="E407" s="47"/>
    </row>
    <row r="408" spans="2:5" x14ac:dyDescent="0.3">
      <c r="B408" s="34"/>
      <c r="C408" s="31"/>
      <c r="E408" s="47"/>
    </row>
    <row r="409" spans="2:5" x14ac:dyDescent="0.3">
      <c r="B409" s="34"/>
      <c r="C409" s="31"/>
      <c r="E409" s="47"/>
    </row>
    <row r="410" spans="2:5" x14ac:dyDescent="0.3">
      <c r="B410" s="34"/>
      <c r="C410" s="31"/>
      <c r="E410" s="47"/>
    </row>
    <row r="411" spans="2:5" x14ac:dyDescent="0.3">
      <c r="B411" s="34"/>
      <c r="C411" s="31"/>
      <c r="E411" s="47"/>
    </row>
    <row r="412" spans="2:5" x14ac:dyDescent="0.3">
      <c r="B412" s="34"/>
      <c r="C412" s="31"/>
      <c r="E412" s="47"/>
    </row>
    <row r="413" spans="2:5" x14ac:dyDescent="0.3">
      <c r="B413" s="34"/>
      <c r="C413" s="31"/>
      <c r="E413" s="47"/>
    </row>
    <row r="414" spans="2:5" x14ac:dyDescent="0.3">
      <c r="B414" s="34"/>
      <c r="C414" s="31"/>
      <c r="E414" s="47"/>
    </row>
    <row r="415" spans="2:5" x14ac:dyDescent="0.3">
      <c r="B415" s="34"/>
      <c r="C415" s="31"/>
      <c r="E415" s="47"/>
    </row>
    <row r="416" spans="2:5" x14ac:dyDescent="0.3">
      <c r="B416" s="34"/>
      <c r="C416" s="31"/>
      <c r="E416" s="47"/>
    </row>
    <row r="417" spans="2:5" x14ac:dyDescent="0.3">
      <c r="B417" s="34"/>
      <c r="C417" s="31"/>
      <c r="E417" s="47"/>
    </row>
    <row r="418" spans="2:5" x14ac:dyDescent="0.3">
      <c r="B418" s="34"/>
      <c r="C418" s="31"/>
      <c r="E418" s="47"/>
    </row>
    <row r="419" spans="2:5" x14ac:dyDescent="0.3">
      <c r="B419" s="34"/>
      <c r="C419" s="31"/>
      <c r="E419" s="47"/>
    </row>
    <row r="420" spans="2:5" x14ac:dyDescent="0.3">
      <c r="B420" s="34"/>
      <c r="C420" s="31"/>
      <c r="E420" s="47"/>
    </row>
    <row r="421" spans="2:5" x14ac:dyDescent="0.3">
      <c r="B421" s="34"/>
      <c r="C421" s="31"/>
      <c r="E421" s="47"/>
    </row>
    <row r="422" spans="2:5" x14ac:dyDescent="0.3">
      <c r="B422" s="34"/>
      <c r="C422" s="31"/>
      <c r="E422" s="47"/>
    </row>
    <row r="423" spans="2:5" x14ac:dyDescent="0.3">
      <c r="B423" s="34"/>
      <c r="C423" s="31"/>
      <c r="E423" s="47"/>
    </row>
    <row r="424" spans="2:5" x14ac:dyDescent="0.3">
      <c r="B424" s="34"/>
      <c r="C424" s="31"/>
      <c r="E424" s="47"/>
    </row>
    <row r="425" spans="2:5" x14ac:dyDescent="0.3">
      <c r="B425" s="34"/>
      <c r="C425" s="31"/>
      <c r="E425" s="47"/>
    </row>
    <row r="426" spans="2:5" x14ac:dyDescent="0.3">
      <c r="B426" s="34"/>
      <c r="C426" s="31"/>
      <c r="E426" s="47"/>
    </row>
    <row r="427" spans="2:5" x14ac:dyDescent="0.3">
      <c r="B427" s="34"/>
      <c r="C427" s="31"/>
      <c r="E427" s="47"/>
    </row>
    <row r="428" spans="2:5" x14ac:dyDescent="0.3">
      <c r="B428" s="34"/>
      <c r="C428" s="31"/>
      <c r="E428" s="47"/>
    </row>
    <row r="429" spans="2:5" x14ac:dyDescent="0.3">
      <c r="B429" s="34"/>
      <c r="C429" s="31"/>
      <c r="E429" s="47"/>
    </row>
    <row r="430" spans="2:5" x14ac:dyDescent="0.3">
      <c r="B430" s="34"/>
      <c r="C430" s="31"/>
      <c r="E430" s="47"/>
    </row>
    <row r="431" spans="2:5" x14ac:dyDescent="0.3">
      <c r="B431" s="34"/>
      <c r="C431" s="31"/>
      <c r="E431" s="47"/>
    </row>
    <row r="432" spans="2:5" x14ac:dyDescent="0.3">
      <c r="B432" s="34"/>
      <c r="C432" s="31"/>
      <c r="E432" s="47"/>
    </row>
    <row r="433" spans="2:5" x14ac:dyDescent="0.3">
      <c r="B433" s="34"/>
      <c r="C433" s="31"/>
      <c r="E433" s="47"/>
    </row>
    <row r="434" spans="2:5" x14ac:dyDescent="0.3">
      <c r="B434" s="34"/>
      <c r="C434" s="31"/>
      <c r="E434" s="47"/>
    </row>
    <row r="435" spans="2:5" x14ac:dyDescent="0.3">
      <c r="B435" s="34"/>
      <c r="C435" s="31"/>
      <c r="E435" s="47"/>
    </row>
    <row r="436" spans="2:5" x14ac:dyDescent="0.3">
      <c r="B436" s="34"/>
      <c r="C436" s="31"/>
      <c r="E436" s="47"/>
    </row>
    <row r="437" spans="2:5" x14ac:dyDescent="0.3">
      <c r="B437" s="34"/>
      <c r="C437" s="31"/>
      <c r="E437" s="47"/>
    </row>
    <row r="438" spans="2:5" x14ac:dyDescent="0.3">
      <c r="B438" s="34"/>
      <c r="C438" s="31"/>
      <c r="E438" s="47"/>
    </row>
    <row r="439" spans="2:5" x14ac:dyDescent="0.3">
      <c r="B439" s="34"/>
      <c r="C439" s="31"/>
      <c r="E439" s="47"/>
    </row>
    <row r="440" spans="2:5" x14ac:dyDescent="0.3">
      <c r="B440" s="34"/>
      <c r="C440" s="31"/>
      <c r="E440" s="47"/>
    </row>
    <row r="441" spans="2:5" x14ac:dyDescent="0.3">
      <c r="B441" s="34"/>
      <c r="C441" s="31"/>
      <c r="E441" s="47"/>
    </row>
    <row r="442" spans="2:5" x14ac:dyDescent="0.3">
      <c r="B442" s="34"/>
      <c r="C442" s="31"/>
      <c r="E442" s="47"/>
    </row>
    <row r="443" spans="2:5" x14ac:dyDescent="0.3">
      <c r="B443" s="34"/>
      <c r="C443" s="31"/>
      <c r="E443" s="47"/>
    </row>
    <row r="444" spans="2:5" x14ac:dyDescent="0.3">
      <c r="B444" s="34"/>
      <c r="C444" s="31"/>
      <c r="E444" s="47"/>
    </row>
    <row r="445" spans="2:5" x14ac:dyDescent="0.3">
      <c r="B445" s="34"/>
      <c r="C445" s="31"/>
      <c r="E445" s="47"/>
    </row>
    <row r="446" spans="2:5" x14ac:dyDescent="0.3">
      <c r="B446" s="34"/>
      <c r="C446" s="31"/>
      <c r="E446" s="47"/>
    </row>
    <row r="447" spans="2:5" x14ac:dyDescent="0.3">
      <c r="B447" s="34"/>
      <c r="C447" s="31"/>
      <c r="E447" s="47"/>
    </row>
    <row r="448" spans="2:5" x14ac:dyDescent="0.3">
      <c r="B448" s="34"/>
      <c r="C448" s="31"/>
      <c r="E448" s="47"/>
    </row>
    <row r="449" spans="2:5" x14ac:dyDescent="0.3">
      <c r="B449" s="34"/>
      <c r="C449" s="31"/>
      <c r="E449" s="47"/>
    </row>
    <row r="450" spans="2:5" x14ac:dyDescent="0.3">
      <c r="B450" s="34"/>
      <c r="C450" s="31"/>
      <c r="E450" s="47"/>
    </row>
    <row r="451" spans="2:5" x14ac:dyDescent="0.3">
      <c r="B451" s="34"/>
      <c r="C451" s="31"/>
      <c r="E451" s="47"/>
    </row>
    <row r="452" spans="2:5" x14ac:dyDescent="0.3">
      <c r="B452" s="34"/>
      <c r="C452" s="31"/>
      <c r="E452" s="47"/>
    </row>
    <row r="453" spans="2:5" x14ac:dyDescent="0.3">
      <c r="B453" s="34"/>
      <c r="C453" s="31"/>
      <c r="E453" s="47"/>
    </row>
    <row r="454" spans="2:5" x14ac:dyDescent="0.3">
      <c r="B454" s="34"/>
      <c r="C454" s="31"/>
      <c r="E454" s="47"/>
    </row>
    <row r="455" spans="2:5" x14ac:dyDescent="0.3">
      <c r="B455" s="34"/>
      <c r="C455" s="31"/>
      <c r="E455" s="47"/>
    </row>
    <row r="456" spans="2:5" x14ac:dyDescent="0.3">
      <c r="B456" s="34"/>
      <c r="C456" s="31"/>
      <c r="E456" s="47"/>
    </row>
    <row r="457" spans="2:5" x14ac:dyDescent="0.3">
      <c r="B457" s="34"/>
      <c r="C457" s="31"/>
      <c r="E457" s="47"/>
    </row>
    <row r="458" spans="2:5" x14ac:dyDescent="0.3">
      <c r="B458" s="34"/>
      <c r="C458" s="31"/>
      <c r="E458" s="47"/>
    </row>
    <row r="459" spans="2:5" x14ac:dyDescent="0.3">
      <c r="B459" s="34"/>
      <c r="C459" s="31"/>
      <c r="E459" s="47"/>
    </row>
    <row r="460" spans="2:5" x14ac:dyDescent="0.3">
      <c r="B460" s="34"/>
      <c r="C460" s="31"/>
      <c r="E460" s="47"/>
    </row>
    <row r="461" spans="2:5" x14ac:dyDescent="0.3">
      <c r="B461" s="34"/>
      <c r="C461" s="31"/>
      <c r="E461" s="47"/>
    </row>
    <row r="462" spans="2:5" x14ac:dyDescent="0.3">
      <c r="B462" s="34"/>
      <c r="C462" s="31"/>
      <c r="E462" s="47"/>
    </row>
    <row r="463" spans="2:5" x14ac:dyDescent="0.3">
      <c r="B463" s="34"/>
      <c r="C463" s="31"/>
      <c r="E463" s="47"/>
    </row>
    <row r="464" spans="2:5" x14ac:dyDescent="0.3">
      <c r="B464" s="34"/>
      <c r="C464" s="31"/>
      <c r="E464" s="47"/>
    </row>
    <row r="465" spans="2:5" x14ac:dyDescent="0.3">
      <c r="B465" s="34"/>
      <c r="C465" s="31"/>
      <c r="E465" s="47"/>
    </row>
    <row r="466" spans="2:5" x14ac:dyDescent="0.3">
      <c r="B466" s="34"/>
      <c r="C466" s="31"/>
      <c r="E466" s="47"/>
    </row>
    <row r="467" spans="2:5" x14ac:dyDescent="0.3">
      <c r="B467" s="34"/>
      <c r="C467" s="31"/>
      <c r="E467" s="47"/>
    </row>
    <row r="468" spans="2:5" x14ac:dyDescent="0.3">
      <c r="B468" s="34"/>
      <c r="C468" s="31"/>
      <c r="E468" s="47"/>
    </row>
    <row r="469" spans="2:5" x14ac:dyDescent="0.3">
      <c r="B469" s="34"/>
      <c r="C469" s="31"/>
      <c r="E469" s="47"/>
    </row>
    <row r="470" spans="2:5" x14ac:dyDescent="0.3">
      <c r="B470" s="34"/>
      <c r="C470" s="31"/>
      <c r="E470" s="47"/>
    </row>
    <row r="471" spans="2:5" x14ac:dyDescent="0.3">
      <c r="B471" s="34"/>
      <c r="C471" s="31"/>
      <c r="E471" s="47"/>
    </row>
    <row r="472" spans="2:5" x14ac:dyDescent="0.3">
      <c r="B472" s="34"/>
      <c r="C472" s="31"/>
      <c r="E472" s="47"/>
    </row>
    <row r="473" spans="2:5" x14ac:dyDescent="0.3">
      <c r="B473" s="34"/>
      <c r="C473" s="31"/>
      <c r="E473" s="47"/>
    </row>
    <row r="474" spans="2:5" x14ac:dyDescent="0.3">
      <c r="B474" s="34"/>
      <c r="C474" s="31"/>
      <c r="E474" s="47"/>
    </row>
    <row r="475" spans="2:5" x14ac:dyDescent="0.3">
      <c r="B475" s="34"/>
      <c r="C475" s="31"/>
      <c r="E475" s="47"/>
    </row>
    <row r="476" spans="2:5" x14ac:dyDescent="0.3">
      <c r="B476" s="34"/>
      <c r="C476" s="31"/>
      <c r="E476" s="47"/>
    </row>
    <row r="477" spans="2:5" x14ac:dyDescent="0.3">
      <c r="B477" s="34"/>
      <c r="C477" s="31"/>
      <c r="E477" s="47"/>
    </row>
    <row r="478" spans="2:5" x14ac:dyDescent="0.3">
      <c r="B478" s="34"/>
      <c r="C478" s="31"/>
      <c r="E478" s="47"/>
    </row>
    <row r="479" spans="2:5" x14ac:dyDescent="0.3">
      <c r="B479" s="34"/>
      <c r="C479" s="31"/>
      <c r="E479" s="47"/>
    </row>
    <row r="480" spans="2:5" x14ac:dyDescent="0.3">
      <c r="B480" s="34"/>
      <c r="C480" s="31"/>
      <c r="E480" s="47"/>
    </row>
    <row r="481" spans="2:5" x14ac:dyDescent="0.3">
      <c r="B481" s="34"/>
      <c r="C481" s="31"/>
      <c r="E481" s="47"/>
    </row>
    <row r="482" spans="2:5" x14ac:dyDescent="0.3">
      <c r="B482" s="34"/>
      <c r="C482" s="31"/>
      <c r="E482" s="47"/>
    </row>
    <row r="483" spans="2:5" x14ac:dyDescent="0.3">
      <c r="B483" s="34"/>
      <c r="C483" s="31"/>
      <c r="E483" s="47"/>
    </row>
    <row r="484" spans="2:5" x14ac:dyDescent="0.3">
      <c r="B484" s="34"/>
      <c r="C484" s="31"/>
      <c r="E484" s="47"/>
    </row>
    <row r="485" spans="2:5" x14ac:dyDescent="0.3">
      <c r="B485" s="34"/>
      <c r="C485" s="31"/>
      <c r="E485" s="47"/>
    </row>
    <row r="486" spans="2:5" x14ac:dyDescent="0.3">
      <c r="B486" s="34"/>
      <c r="C486" s="31"/>
      <c r="E486" s="47"/>
    </row>
    <row r="487" spans="2:5" x14ac:dyDescent="0.3">
      <c r="B487" s="34"/>
      <c r="C487" s="31"/>
      <c r="E487" s="47"/>
    </row>
    <row r="488" spans="2:5" x14ac:dyDescent="0.3">
      <c r="B488" s="34"/>
      <c r="C488" s="31"/>
      <c r="E488" s="47"/>
    </row>
    <row r="489" spans="2:5" x14ac:dyDescent="0.3">
      <c r="B489" s="34"/>
      <c r="C489" s="31"/>
      <c r="E489" s="47"/>
    </row>
    <row r="490" spans="2:5" x14ac:dyDescent="0.3">
      <c r="B490" s="34"/>
      <c r="C490" s="31"/>
      <c r="E490" s="47"/>
    </row>
    <row r="491" spans="2:5" x14ac:dyDescent="0.3">
      <c r="B491" s="34"/>
      <c r="C491" s="31"/>
      <c r="E491" s="47"/>
    </row>
    <row r="492" spans="2:5" x14ac:dyDescent="0.3">
      <c r="B492" s="34"/>
      <c r="C492" s="31"/>
      <c r="E492" s="47"/>
    </row>
    <row r="493" spans="2:5" x14ac:dyDescent="0.3">
      <c r="B493" s="34"/>
      <c r="C493" s="31"/>
      <c r="E493" s="47"/>
    </row>
    <row r="494" spans="2:5" x14ac:dyDescent="0.3">
      <c r="B494" s="34"/>
      <c r="C494" s="31"/>
      <c r="E494" s="47"/>
    </row>
    <row r="495" spans="2:5" x14ac:dyDescent="0.3">
      <c r="B495" s="34"/>
      <c r="C495" s="31"/>
      <c r="E495" s="47"/>
    </row>
    <row r="496" spans="2:5" x14ac:dyDescent="0.3">
      <c r="B496" s="34"/>
      <c r="C496" s="31"/>
      <c r="E496" s="47"/>
    </row>
    <row r="497" spans="1:5" x14ac:dyDescent="0.3">
      <c r="B497" s="34"/>
      <c r="C497" s="31"/>
      <c r="E497" s="47"/>
    </row>
    <row r="498" spans="1:5" x14ac:dyDescent="0.3">
      <c r="B498" s="34"/>
      <c r="C498" s="31"/>
      <c r="E498" s="47"/>
    </row>
    <row r="499" spans="1:5" x14ac:dyDescent="0.3">
      <c r="B499" s="34"/>
      <c r="C499" s="31"/>
      <c r="E499" s="47"/>
    </row>
    <row r="500" spans="1:5" x14ac:dyDescent="0.3">
      <c r="B500" s="34"/>
      <c r="C500" s="31"/>
      <c r="E500" s="47"/>
    </row>
    <row r="501" spans="1:5" x14ac:dyDescent="0.3">
      <c r="B501" s="34"/>
      <c r="C501" s="31"/>
      <c r="E501" s="47"/>
    </row>
    <row r="502" spans="1:5" x14ac:dyDescent="0.3">
      <c r="B502" s="34"/>
      <c r="C502" s="31"/>
      <c r="E502" s="47"/>
    </row>
    <row r="503" spans="1:5" x14ac:dyDescent="0.3">
      <c r="B503" s="34"/>
      <c r="C503" s="31"/>
      <c r="E503" s="47"/>
    </row>
    <row r="504" spans="1:5" ht="30" customHeight="1" x14ac:dyDescent="0.3">
      <c r="A504" s="54" t="s">
        <v>17</v>
      </c>
    </row>
  </sheetData>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4BA06242-6250-41F0-96C6-81F35207505E}">
          <x14:formula1>
            <xm:f>Reference!$A$3:$A$43</xm:f>
          </x14:formula1>
          <xm:sqref>A5:A503</xm:sqref>
        </x14:dataValidation>
        <x14:dataValidation type="list" allowBlank="1" showInputMessage="1" showErrorMessage="1" xr:uid="{B08FDD0F-426B-4DC0-B083-FE967150FB1A}">
          <x14:formula1>
            <xm:f>Reference!$B$3:$B$11</xm:f>
          </x14:formula1>
          <xm:sqref>D5:D503 F5:F14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A5701-29D2-46C7-BFF8-978EDA54C1AA}">
  <sheetPr>
    <tabColor theme="9" tint="0.79998168889431442"/>
  </sheetPr>
  <dimension ref="A1:B7"/>
  <sheetViews>
    <sheetView showGridLines="0" zoomScaleNormal="100" workbookViewId="0">
      <selection activeCell="A7" sqref="A7"/>
    </sheetView>
  </sheetViews>
  <sheetFormatPr defaultRowHeight="14.4" x14ac:dyDescent="0.3"/>
  <cols>
    <col min="1" max="1" width="52.44140625" customWidth="1"/>
    <col min="2" max="2" width="18.33203125" bestFit="1" customWidth="1"/>
  </cols>
  <sheetData>
    <row r="1" spans="1:2" ht="92.25" customHeight="1" x14ac:dyDescent="0.3">
      <c r="A1" s="53" t="s">
        <v>58</v>
      </c>
    </row>
    <row r="2" spans="1:2" x14ac:dyDescent="0.3">
      <c r="A2" s="22" t="s">
        <v>59</v>
      </c>
      <c r="B2" s="23" t="s">
        <v>60</v>
      </c>
    </row>
    <row r="3" spans="1:2" x14ac:dyDescent="0.3">
      <c r="A3" s="24" t="s">
        <v>61</v>
      </c>
      <c r="B3" s="26"/>
    </row>
    <row r="4" spans="1:2" x14ac:dyDescent="0.3">
      <c r="A4" s="24" t="s">
        <v>62</v>
      </c>
      <c r="B4" s="26"/>
    </row>
    <row r="5" spans="1:2" x14ac:dyDescent="0.3">
      <c r="A5" s="24" t="s">
        <v>63</v>
      </c>
      <c r="B5" s="26"/>
    </row>
    <row r="6" spans="1:2" x14ac:dyDescent="0.3">
      <c r="A6" s="25" t="s">
        <v>64</v>
      </c>
      <c r="B6" s="27"/>
    </row>
    <row r="7" spans="1:2" ht="30" customHeight="1" x14ac:dyDescent="0.3">
      <c r="A7" s="91" t="s">
        <v>17</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7C57D-E5E1-4414-9196-C63552A07C2A}">
  <sheetPr>
    <tabColor theme="9" tint="0.79998168889431442"/>
  </sheetPr>
  <dimension ref="A1:B17"/>
  <sheetViews>
    <sheetView showGridLines="0" workbookViewId="0">
      <selection activeCell="A4" sqref="A4"/>
    </sheetView>
  </sheetViews>
  <sheetFormatPr defaultRowHeight="14.4" x14ac:dyDescent="0.3"/>
  <cols>
    <col min="1" max="1" width="55.88671875" customWidth="1"/>
    <col min="2" max="2" width="49" customWidth="1"/>
  </cols>
  <sheetData>
    <row r="1" spans="1:1" ht="113.25" customHeight="1" x14ac:dyDescent="0.3">
      <c r="A1" s="53" t="s">
        <v>65</v>
      </c>
    </row>
    <row r="2" spans="1:1" x14ac:dyDescent="0.3">
      <c r="A2" s="32" t="s">
        <v>66</v>
      </c>
    </row>
    <row r="3" spans="1:1" ht="15.75" customHeight="1" x14ac:dyDescent="0.3">
      <c r="A3" s="30"/>
    </row>
    <row r="4" spans="1:1" ht="30" customHeight="1" x14ac:dyDescent="0.3">
      <c r="A4" s="91" t="s">
        <v>17</v>
      </c>
    </row>
    <row r="17" spans="2:2" x14ac:dyDescent="0.3">
      <c r="B17" s="29"/>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37A25-3970-4879-9F1C-0A09DD3CB5CB}">
  <sheetPr>
    <tabColor theme="9" tint="0.79998168889431442"/>
  </sheetPr>
  <dimension ref="A1:B8"/>
  <sheetViews>
    <sheetView showGridLines="0" topLeftCell="A2" workbookViewId="0">
      <selection activeCell="A6" sqref="A6"/>
    </sheetView>
  </sheetViews>
  <sheetFormatPr defaultRowHeight="14.4" x14ac:dyDescent="0.3"/>
  <cols>
    <col min="1" max="1" width="84.44140625" customWidth="1"/>
    <col min="2" max="2" width="15.33203125" bestFit="1" customWidth="1"/>
  </cols>
  <sheetData>
    <row r="1" spans="1:2" ht="110.25" customHeight="1" x14ac:dyDescent="0.3">
      <c r="A1" s="58" t="s">
        <v>67</v>
      </c>
    </row>
    <row r="2" spans="1:2" ht="60" customHeight="1" x14ac:dyDescent="0.3">
      <c r="A2" s="53" t="s">
        <v>68</v>
      </c>
    </row>
    <row r="3" spans="1:2" x14ac:dyDescent="0.3">
      <c r="A3" s="22" t="s">
        <v>69</v>
      </c>
      <c r="B3" s="23" t="s">
        <v>70</v>
      </c>
    </row>
    <row r="4" spans="1:2" x14ac:dyDescent="0.3">
      <c r="A4" s="24" t="s">
        <v>71</v>
      </c>
      <c r="B4" s="26"/>
    </row>
    <row r="5" spans="1:2" ht="28.8" x14ac:dyDescent="0.3">
      <c r="A5" s="25" t="s">
        <v>72</v>
      </c>
      <c r="B5" s="27"/>
    </row>
    <row r="6" spans="1:2" ht="29.25" customHeight="1" x14ac:dyDescent="0.3">
      <c r="A6" s="91" t="s">
        <v>17</v>
      </c>
    </row>
    <row r="7" spans="1:2" ht="29.25" customHeight="1" x14ac:dyDescent="0.3"/>
    <row r="8" spans="1:2" ht="29.25" customHeight="1" x14ac:dyDescent="0.3"/>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91010-02D9-4072-9CEB-8F8CA04ECD66}">
  <sheetPr>
    <tabColor theme="9" tint="0.79998168889431442"/>
  </sheetPr>
  <dimension ref="A1:D14"/>
  <sheetViews>
    <sheetView showGridLines="0" topLeftCell="A6" workbookViewId="0">
      <selection activeCell="A14" sqref="A14"/>
    </sheetView>
  </sheetViews>
  <sheetFormatPr defaultColWidth="9.109375" defaultRowHeight="14.4" x14ac:dyDescent="0.3"/>
  <cols>
    <col min="1" max="1" width="85" style="72" customWidth="1"/>
    <col min="2" max="2" width="17.6640625" style="72" bestFit="1" customWidth="1"/>
    <col min="3" max="3" width="19" style="73" customWidth="1"/>
    <col min="4" max="4" width="27.88671875" style="72" bestFit="1" customWidth="1"/>
    <col min="5" max="5" width="71.109375" style="72" customWidth="1"/>
    <col min="6" max="16384" width="9.109375" style="72"/>
  </cols>
  <sheetData>
    <row r="1" spans="1:4" ht="108.75" customHeight="1" x14ac:dyDescent="0.3">
      <c r="A1" s="71" t="s">
        <v>73</v>
      </c>
    </row>
    <row r="2" spans="1:4" ht="90.75" customHeight="1" x14ac:dyDescent="0.3">
      <c r="A2" s="74" t="s">
        <v>74</v>
      </c>
    </row>
    <row r="3" spans="1:4" ht="319.5" customHeight="1" x14ac:dyDescent="0.3">
      <c r="A3" s="75" t="s">
        <v>37</v>
      </c>
    </row>
    <row r="4" spans="1:4" x14ac:dyDescent="0.3">
      <c r="A4" s="76" t="s">
        <v>75</v>
      </c>
      <c r="B4" s="77" t="s">
        <v>76</v>
      </c>
      <c r="C4" s="78" t="s">
        <v>77</v>
      </c>
      <c r="D4" s="79" t="s">
        <v>78</v>
      </c>
    </row>
    <row r="5" spans="1:4" x14ac:dyDescent="0.3">
      <c r="A5" s="80" t="s">
        <v>52</v>
      </c>
      <c r="B5" s="68" t="str">
        <f>IF(C5&gt;0,"Yes","")</f>
        <v>Yes</v>
      </c>
      <c r="C5" s="69">
        <f>SUMIF('Tracker-Local Purchases'!D:D,A5,'Tracker-Local Purchases'!C:C)</f>
        <v>475</v>
      </c>
      <c r="D5" s="85">
        <f>IFERROR((C5/'Total Food Spending'!$B$5),"")</f>
        <v>1.0329006023441407E-2</v>
      </c>
    </row>
    <row r="6" spans="1:4" x14ac:dyDescent="0.3">
      <c r="A6" s="81" t="s">
        <v>50</v>
      </c>
      <c r="B6" s="70" t="str">
        <f t="shared" ref="B6:B13" si="0">IF(C6&gt;0,"Yes","")</f>
        <v>Yes</v>
      </c>
      <c r="C6" s="69">
        <f>SUMIF('Tracker-Local Purchases'!D:D,A6,'Tracker-Local Purchases'!C:C)</f>
        <v>8000</v>
      </c>
      <c r="D6" s="85">
        <f>IFERROR((C6/'Total Food Spending'!$B$5),"")</f>
        <v>0.17396220671059212</v>
      </c>
    </row>
    <row r="7" spans="1:4" x14ac:dyDescent="0.3">
      <c r="A7" s="82" t="s">
        <v>46</v>
      </c>
      <c r="B7" s="70" t="str">
        <f t="shared" si="0"/>
        <v>Yes</v>
      </c>
      <c r="C7" s="69">
        <f>SUMIF('Tracker-Local Purchases'!D:D,A7,'Tracker-Local Purchases'!C:C)</f>
        <v>10000</v>
      </c>
      <c r="D7" s="85">
        <f>IFERROR((C7/'Total Food Spending'!$B$5),"")</f>
        <v>0.21745275838824016</v>
      </c>
    </row>
    <row r="8" spans="1:4" x14ac:dyDescent="0.3">
      <c r="A8" s="81" t="s">
        <v>79</v>
      </c>
      <c r="B8" s="70" t="str">
        <f t="shared" si="0"/>
        <v/>
      </c>
      <c r="C8" s="69">
        <f>SUMIF('Tracker-Local Purchases'!D:D,A8,'Tracker-Local Purchases'!C:C)</f>
        <v>0</v>
      </c>
      <c r="D8" s="85">
        <f>IFERROR((C8/'Total Food Spending'!$B$5),"")</f>
        <v>0</v>
      </c>
    </row>
    <row r="9" spans="1:4" x14ac:dyDescent="0.3">
      <c r="A9" s="81" t="s">
        <v>80</v>
      </c>
      <c r="B9" s="70" t="str">
        <f t="shared" si="0"/>
        <v/>
      </c>
      <c r="C9" s="69">
        <f>SUMIF('Tracker-Local Purchases'!D:D,A9,'Tracker-Local Purchases'!C:C)</f>
        <v>0</v>
      </c>
      <c r="D9" s="85">
        <f>IFERROR((C9/'Total Food Spending'!$B$5),"")</f>
        <v>0</v>
      </c>
    </row>
    <row r="10" spans="1:4" x14ac:dyDescent="0.3">
      <c r="A10" s="81" t="s">
        <v>81</v>
      </c>
      <c r="B10" s="70" t="str">
        <f t="shared" si="0"/>
        <v/>
      </c>
      <c r="C10" s="69">
        <f>SUMIF('Tracker-Local Purchases'!D:D,A10,'Tracker-Local Purchases'!C:C)</f>
        <v>0</v>
      </c>
      <c r="D10" s="85">
        <f>IFERROR((C10/'Total Food Spending'!$B$5),"")</f>
        <v>0</v>
      </c>
    </row>
    <row r="11" spans="1:4" x14ac:dyDescent="0.3">
      <c r="A11" s="81" t="s">
        <v>44</v>
      </c>
      <c r="B11" s="70" t="str">
        <f t="shared" si="0"/>
        <v>Yes</v>
      </c>
      <c r="C11" s="69">
        <f>SUMIF('Tracker-Local Purchases'!D:D,A11,'Tracker-Local Purchases'!C:C)</f>
        <v>21000</v>
      </c>
      <c r="D11" s="85">
        <f>IFERROR((C11/'Total Food Spending'!$B$5),"")</f>
        <v>0.45665079261530434</v>
      </c>
    </row>
    <row r="12" spans="1:4" x14ac:dyDescent="0.3">
      <c r="A12" s="81" t="s">
        <v>48</v>
      </c>
      <c r="B12" s="70" t="str">
        <f t="shared" si="0"/>
        <v>Yes</v>
      </c>
      <c r="C12" s="69">
        <f>SUMIF('Tracker-Local Purchases'!D:D,A12,'Tracker-Local Purchases'!C:C)</f>
        <v>6512</v>
      </c>
      <c r="D12" s="85">
        <f>IFERROR((C12/'Total Food Spending'!$B$5),"")</f>
        <v>0.141605236262422</v>
      </c>
    </row>
    <row r="13" spans="1:4" x14ac:dyDescent="0.3">
      <c r="A13" s="83" t="s">
        <v>16</v>
      </c>
      <c r="B13" s="86" t="str">
        <f t="shared" si="0"/>
        <v/>
      </c>
      <c r="C13" s="87">
        <f>SUMIF('Tracker-Local Purchases'!D:D,A13,'Tracker-Local Purchases'!C:C)</f>
        <v>0</v>
      </c>
      <c r="D13" s="88">
        <f>IFERROR((C13/'Total Food Spending'!$B$5),"")</f>
        <v>0</v>
      </c>
    </row>
    <row r="14" spans="1:4" ht="30" customHeight="1" x14ac:dyDescent="0.3">
      <c r="A14" s="92" t="s">
        <v>17</v>
      </c>
      <c r="B14" s="84"/>
    </row>
  </sheetData>
  <conditionalFormatting sqref="B5:B13">
    <cfRule type="cellIs" dxfId="6" priority="2" operator="equal">
      <formula>"Yes"</formula>
    </cfRule>
  </conditionalFormatting>
  <conditionalFormatting sqref="D5:D13">
    <cfRule type="cellIs" dxfId="5" priority="1" operator="equal">
      <formula>0</formula>
    </cfRule>
  </conditionalFormatting>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4BC9C-3D29-4D11-BEA0-FC7B54DAEBB1}">
  <sheetPr>
    <tabColor theme="9" tint="0.79998168889431442"/>
  </sheetPr>
  <dimension ref="A1:D9"/>
  <sheetViews>
    <sheetView showGridLines="0" topLeftCell="A3" workbookViewId="0">
      <selection activeCell="A9" sqref="A9"/>
    </sheetView>
  </sheetViews>
  <sheetFormatPr defaultColWidth="49.33203125" defaultRowHeight="14.4" x14ac:dyDescent="0.3"/>
  <cols>
    <col min="1" max="1" width="117.6640625" style="37" customWidth="1"/>
    <col min="2" max="2" width="16.6640625" style="36" customWidth="1"/>
  </cols>
  <sheetData>
    <row r="1" spans="1:4" ht="135" customHeight="1" x14ac:dyDescent="0.3">
      <c r="A1" s="53" t="s">
        <v>82</v>
      </c>
      <c r="B1"/>
    </row>
    <row r="2" spans="1:4" ht="66" customHeight="1" x14ac:dyDescent="0.3">
      <c r="A2" s="60" t="s">
        <v>83</v>
      </c>
      <c r="B2"/>
    </row>
    <row r="3" spans="1:4" x14ac:dyDescent="0.3">
      <c r="A3" s="9" t="s">
        <v>84</v>
      </c>
      <c r="B3" t="s">
        <v>40</v>
      </c>
    </row>
    <row r="4" spans="1:4" ht="15.6" x14ac:dyDescent="0.3">
      <c r="A4" s="9" t="s">
        <v>21</v>
      </c>
      <c r="B4" s="33">
        <f>SUM('Tracker-Monthly Food Spending '!B4, 'Tracker-Monthly Food Spending '!B5,'Tracker-Monthly Food Spending '!B6,'Tracker-Monthly Food Spending '!B7,'Tracker-Monthly Food Spending '!B8,'Tracker-Monthly Food Spending '!B9,'Tracker-Monthly Food Spending '!B10,'Tracker-Monthly Food Spending '!B11,'Tracker-Monthly Food Spending '!B12,'Tracker-Monthly Food Spending '!B13,'Tracker-Monthly Food Spending '!B14,'Tracker-Monthly Food Spending '!B15)</f>
        <v>158000</v>
      </c>
      <c r="D4" s="55"/>
    </row>
    <row r="5" spans="1:4" ht="15.6" x14ac:dyDescent="0.3">
      <c r="A5" s="9" t="s">
        <v>85</v>
      </c>
      <c r="B5" s="33">
        <f>SUM('Tracker-Local Purchases'!C:C)</f>
        <v>45987</v>
      </c>
      <c r="D5" s="53"/>
    </row>
    <row r="6" spans="1:4" x14ac:dyDescent="0.3">
      <c r="A6" s="9" t="s">
        <v>86</v>
      </c>
      <c r="B6" s="33">
        <f>'Top Local Items'!B24</f>
        <v>31025</v>
      </c>
    </row>
    <row r="7" spans="1:4" x14ac:dyDescent="0.3">
      <c r="A7" s="9" t="s">
        <v>22</v>
      </c>
      <c r="B7" s="33">
        <f>SUM('Tracker-Monthly Food Spending '!C4,'Tracker-Monthly Food Spending '!C5,'Tracker-Monthly Food Spending '!C6,'Tracker-Monthly Food Spending '!C7,'Tracker-Monthly Food Spending '!C8,'Tracker-Monthly Food Spending '!C9,'Tracker-Monthly Food Spending '!C10,'Tracker-Monthly Food Spending '!C11,'Tracker-Monthly Food Spending '!C12,'Tracker-Monthly Food Spending '!C13,'Tracker-Monthly Food Spending '!C14,'Tracker-Monthly Food Spending '!C15)</f>
        <v>31300</v>
      </c>
    </row>
    <row r="8" spans="1:4" x14ac:dyDescent="0.3">
      <c r="A8" s="9" t="s">
        <v>87</v>
      </c>
      <c r="B8" s="33">
        <f>'Local Food Sources'!C12</f>
        <v>6512</v>
      </c>
    </row>
    <row r="9" spans="1:4" s="7" customFormat="1" ht="29.25" customHeight="1" x14ac:dyDescent="0.3">
      <c r="A9" s="90" t="s">
        <v>17</v>
      </c>
      <c r="B9" s="35"/>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EAFA9-225A-4F7D-B2F2-94AACB888082}">
  <sheetPr>
    <tabColor theme="9" tint="0.79998168889431442"/>
  </sheetPr>
  <dimension ref="A1:C83"/>
  <sheetViews>
    <sheetView showGridLines="0" tabSelected="1" topLeftCell="A75" zoomScaleNormal="100" workbookViewId="0">
      <selection activeCell="A83" sqref="A83"/>
    </sheetView>
  </sheetViews>
  <sheetFormatPr defaultColWidth="9.109375" defaultRowHeight="14.4" x14ac:dyDescent="0.3"/>
  <cols>
    <col min="1" max="1" width="76.6640625" style="9" customWidth="1"/>
    <col min="2" max="2" width="17" hidden="1" customWidth="1"/>
    <col min="3" max="3" width="17.33203125" customWidth="1"/>
    <col min="4" max="4" width="21.44140625" customWidth="1"/>
  </cols>
  <sheetData>
    <row r="1" spans="1:3" ht="94.5" customHeight="1" x14ac:dyDescent="0.3">
      <c r="A1" s="55" t="s">
        <v>88</v>
      </c>
    </row>
    <row r="2" spans="1:3" ht="78" customHeight="1" x14ac:dyDescent="0.3">
      <c r="A2" s="60" t="s">
        <v>83</v>
      </c>
    </row>
    <row r="3" spans="1:3" ht="348.75" customHeight="1" x14ac:dyDescent="0.3">
      <c r="A3" s="53" t="s">
        <v>89</v>
      </c>
    </row>
    <row r="4" spans="1:3" ht="45" customHeight="1" x14ac:dyDescent="0.3">
      <c r="A4" s="56" t="s">
        <v>90</v>
      </c>
    </row>
    <row r="5" spans="1:3" x14ac:dyDescent="0.3">
      <c r="A5" s="57" t="s">
        <v>91</v>
      </c>
    </row>
    <row r="6" spans="1:3" x14ac:dyDescent="0.3">
      <c r="A6" s="9" t="str">
        <f>IFERROR(_xlfn.XLOOKUP(LARGE('Top Local Items'!D:D,1),'Top Local Items'!D:D,'Top Local Items'!C:C,0,1),"None")</f>
        <v>Fluid milk</v>
      </c>
    </row>
    <row r="8" spans="1:3" ht="30" customHeight="1" x14ac:dyDescent="0.3">
      <c r="A8" s="56" t="s">
        <v>92</v>
      </c>
    </row>
    <row r="9" spans="1:3" x14ac:dyDescent="0.3">
      <c r="A9" s="9" t="s">
        <v>93</v>
      </c>
      <c r="B9" t="s">
        <v>77</v>
      </c>
      <c r="C9" t="s">
        <v>94</v>
      </c>
    </row>
    <row r="10" spans="1:3" x14ac:dyDescent="0.3">
      <c r="A10" s="9" t="s">
        <v>52</v>
      </c>
      <c r="B10">
        <f>SUMIFS('Tracker-Local Purchases'!C:C,'Tracker-Local Purchases'!A:A,$A$6,'Tracker-Local Purchases'!D:D,A10)</f>
        <v>25</v>
      </c>
      <c r="C10" t="str">
        <f t="shared" ref="C10:C18" si="0">IF(B10&gt;0,"Yes","")</f>
        <v>Yes</v>
      </c>
    </row>
    <row r="11" spans="1:3" x14ac:dyDescent="0.3">
      <c r="A11" s="9" t="s">
        <v>50</v>
      </c>
      <c r="B11">
        <f>SUMIFS('Tracker-Local Purchases'!C:C,'Tracker-Local Purchases'!A:A,$A$6,'Tracker-Local Purchases'!D:D,A11)</f>
        <v>0</v>
      </c>
      <c r="C11" t="str">
        <f t="shared" si="0"/>
        <v/>
      </c>
    </row>
    <row r="12" spans="1:3" x14ac:dyDescent="0.3">
      <c r="A12" s="9" t="s">
        <v>46</v>
      </c>
      <c r="B12">
        <f>SUMIFS('Tracker-Local Purchases'!C:C,'Tracker-Local Purchases'!A:A,$A$6,'Tracker-Local Purchases'!D:D,A12)</f>
        <v>10000</v>
      </c>
      <c r="C12" t="str">
        <f t="shared" si="0"/>
        <v>Yes</v>
      </c>
    </row>
    <row r="13" spans="1:3" x14ac:dyDescent="0.3">
      <c r="A13" s="9" t="s">
        <v>79</v>
      </c>
      <c r="B13">
        <f>SUMIFS('Tracker-Local Purchases'!C:C,'Tracker-Local Purchases'!A:A,$A$6,'Tracker-Local Purchases'!D:D,A13)</f>
        <v>0</v>
      </c>
      <c r="C13" t="str">
        <f t="shared" si="0"/>
        <v/>
      </c>
    </row>
    <row r="14" spans="1:3" x14ac:dyDescent="0.3">
      <c r="A14" s="9" t="s">
        <v>80</v>
      </c>
      <c r="B14">
        <f>SUMIFS('Tracker-Local Purchases'!C:C,'Tracker-Local Purchases'!A:A,$A$6,'Tracker-Local Purchases'!D:D,A14)</f>
        <v>0</v>
      </c>
      <c r="C14" t="str">
        <f t="shared" si="0"/>
        <v/>
      </c>
    </row>
    <row r="15" spans="1:3" x14ac:dyDescent="0.3">
      <c r="A15" s="9" t="s">
        <v>81</v>
      </c>
      <c r="B15">
        <f>SUMIFS('Tracker-Local Purchases'!C:C,'Tracker-Local Purchases'!A:A,$A$6,'Tracker-Local Purchases'!D:D,A15)</f>
        <v>0</v>
      </c>
      <c r="C15" t="str">
        <f t="shared" si="0"/>
        <v/>
      </c>
    </row>
    <row r="16" spans="1:3" x14ac:dyDescent="0.3">
      <c r="A16" s="9" t="s">
        <v>44</v>
      </c>
      <c r="B16">
        <f>SUMIFS('Tracker-Local Purchases'!C:C,'Tracker-Local Purchases'!A:A,$A$6,'Tracker-Local Purchases'!D:D,A16)</f>
        <v>21000</v>
      </c>
      <c r="C16" t="str">
        <f t="shared" si="0"/>
        <v>Yes</v>
      </c>
    </row>
    <row r="17" spans="1:3" x14ac:dyDescent="0.3">
      <c r="A17" s="9" t="s">
        <v>48</v>
      </c>
      <c r="B17">
        <f>SUMIFS('Tracker-Local Purchases'!C:C,'Tracker-Local Purchases'!A:A,$A$6,'Tracker-Local Purchases'!D:D,A17)</f>
        <v>0</v>
      </c>
      <c r="C17" t="str">
        <f t="shared" si="0"/>
        <v/>
      </c>
    </row>
    <row r="18" spans="1:3" x14ac:dyDescent="0.3">
      <c r="A18" s="9" t="s">
        <v>16</v>
      </c>
      <c r="B18">
        <f>SUMIFS('Tracker-Local Purchases'!C:C,'Tracker-Local Purchases'!A:A,$A$6,'Tracker-Local Purchases'!D:D,A18)</f>
        <v>0</v>
      </c>
      <c r="C18" t="str">
        <f t="shared" si="0"/>
        <v/>
      </c>
    </row>
    <row r="20" spans="1:3" ht="45" customHeight="1" x14ac:dyDescent="0.3">
      <c r="A20" s="56" t="s">
        <v>95</v>
      </c>
    </row>
    <row r="21" spans="1:3" x14ac:dyDescent="0.3">
      <c r="A21" s="9" t="s">
        <v>96</v>
      </c>
    </row>
    <row r="22" spans="1:3" x14ac:dyDescent="0.3">
      <c r="A22" s="9" t="str">
        <f>IFERROR(_xlfn.XLOOKUP(LARGE('Top Local Items'!D:D,2),'Top Local Items'!D:D,'Top Local Items'!C:C,0,1),"None")</f>
        <v>Eggs</v>
      </c>
    </row>
    <row r="24" spans="1:3" ht="45" customHeight="1" x14ac:dyDescent="0.3">
      <c r="A24" s="56" t="s">
        <v>97</v>
      </c>
    </row>
    <row r="25" spans="1:3" x14ac:dyDescent="0.3">
      <c r="A25" s="9" t="s">
        <v>93</v>
      </c>
      <c r="B25" t="s">
        <v>77</v>
      </c>
      <c r="C25" t="s">
        <v>94</v>
      </c>
    </row>
    <row r="26" spans="1:3" x14ac:dyDescent="0.3">
      <c r="A26" s="9" t="s">
        <v>52</v>
      </c>
      <c r="B26">
        <f>SUMIFS('Tracker-Local Purchases'!C:C,'Tracker-Local Purchases'!A:A,$A$22,'Tracker-Local Purchases'!D:D,A26)</f>
        <v>0</v>
      </c>
      <c r="C26" t="str">
        <f t="shared" ref="C26:C34" si="1">IF(B26&gt;0,"Yes","")</f>
        <v/>
      </c>
    </row>
    <row r="27" spans="1:3" x14ac:dyDescent="0.3">
      <c r="A27" s="9" t="s">
        <v>50</v>
      </c>
      <c r="B27">
        <f>SUMIFS('Tracker-Local Purchases'!C:C,'Tracker-Local Purchases'!A:A,$A$22,'Tracker-Local Purchases'!D:D,A27)</f>
        <v>5000</v>
      </c>
      <c r="C27" t="str">
        <f t="shared" si="1"/>
        <v>Yes</v>
      </c>
    </row>
    <row r="28" spans="1:3" x14ac:dyDescent="0.3">
      <c r="A28" s="9" t="s">
        <v>46</v>
      </c>
      <c r="B28">
        <f>SUMIFS('Tracker-Local Purchases'!C:C,'Tracker-Local Purchases'!A:A,$A$22,'Tracker-Local Purchases'!D:D,A28)</f>
        <v>0</v>
      </c>
      <c r="C28" t="str">
        <f t="shared" si="1"/>
        <v/>
      </c>
    </row>
    <row r="29" spans="1:3" x14ac:dyDescent="0.3">
      <c r="A29" s="9" t="s">
        <v>79</v>
      </c>
      <c r="B29">
        <f>SUMIFS('Tracker-Local Purchases'!C:C,'Tracker-Local Purchases'!A:A,$A$22,'Tracker-Local Purchases'!D:D,A29)</f>
        <v>0</v>
      </c>
      <c r="C29" t="str">
        <f t="shared" si="1"/>
        <v/>
      </c>
    </row>
    <row r="30" spans="1:3" x14ac:dyDescent="0.3">
      <c r="A30" s="9" t="s">
        <v>80</v>
      </c>
      <c r="B30">
        <f>SUMIFS('Tracker-Local Purchases'!C:C,'Tracker-Local Purchases'!A:A,$A$22,'Tracker-Local Purchases'!D:D,A30)</f>
        <v>0</v>
      </c>
      <c r="C30" t="str">
        <f t="shared" si="1"/>
        <v/>
      </c>
    </row>
    <row r="31" spans="1:3" x14ac:dyDescent="0.3">
      <c r="A31" s="9" t="s">
        <v>81</v>
      </c>
      <c r="B31">
        <f>SUMIFS('Tracker-Local Purchases'!C:C,'Tracker-Local Purchases'!A:A,$A$22,'Tracker-Local Purchases'!D:D,A31)</f>
        <v>0</v>
      </c>
      <c r="C31" t="str">
        <f t="shared" si="1"/>
        <v/>
      </c>
    </row>
    <row r="32" spans="1:3" x14ac:dyDescent="0.3">
      <c r="A32" s="9" t="s">
        <v>44</v>
      </c>
      <c r="B32">
        <f>SUMIFS('Tracker-Local Purchases'!C:C,'Tracker-Local Purchases'!A:A,$A$22,'Tracker-Local Purchases'!D:D,A32)</f>
        <v>0</v>
      </c>
      <c r="C32" t="str">
        <f t="shared" si="1"/>
        <v/>
      </c>
    </row>
    <row r="33" spans="1:3" x14ac:dyDescent="0.3">
      <c r="A33" s="9" t="s">
        <v>48</v>
      </c>
      <c r="B33">
        <f>SUMIFS('Tracker-Local Purchases'!C:C,'Tracker-Local Purchases'!A:A,$A$22,'Tracker-Local Purchases'!D:D,A33)</f>
        <v>0</v>
      </c>
      <c r="C33" t="str">
        <f t="shared" si="1"/>
        <v/>
      </c>
    </row>
    <row r="34" spans="1:3" x14ac:dyDescent="0.3">
      <c r="A34" s="9" t="s">
        <v>16</v>
      </c>
      <c r="B34">
        <f>SUMIFS('Tracker-Local Purchases'!C:C,'Tracker-Local Purchases'!A:A,$A$22,'Tracker-Local Purchases'!D:D,A34)</f>
        <v>0</v>
      </c>
      <c r="C34" t="str">
        <f t="shared" si="1"/>
        <v/>
      </c>
    </row>
    <row r="36" spans="1:3" ht="45" customHeight="1" x14ac:dyDescent="0.3">
      <c r="A36" s="56" t="s">
        <v>98</v>
      </c>
    </row>
    <row r="37" spans="1:3" x14ac:dyDescent="0.3">
      <c r="A37" s="9" t="s">
        <v>99</v>
      </c>
    </row>
    <row r="38" spans="1:3" x14ac:dyDescent="0.3">
      <c r="A38" s="9" t="str">
        <f>IFERROR(_xlfn.XLOOKUP(LARGE('Top Local Items'!D:D,3),'Top Local Items'!D:D,'Top Local Items'!C:C,0,1),"None")</f>
        <v>Flour</v>
      </c>
    </row>
    <row r="40" spans="1:3" ht="45" customHeight="1" x14ac:dyDescent="0.3">
      <c r="A40" s="56" t="s">
        <v>100</v>
      </c>
    </row>
    <row r="41" spans="1:3" x14ac:dyDescent="0.3">
      <c r="A41" s="9" t="s">
        <v>93</v>
      </c>
      <c r="B41" t="s">
        <v>77</v>
      </c>
      <c r="C41" t="s">
        <v>94</v>
      </c>
    </row>
    <row r="42" spans="1:3" x14ac:dyDescent="0.3">
      <c r="A42" s="9" t="s">
        <v>52</v>
      </c>
      <c r="B42">
        <f>SUMIFS('Tracker-Local Purchases'!C:C,'Tracker-Local Purchases'!A:A,$A$38,'Tracker-Local Purchases'!D:D,A42)</f>
        <v>0</v>
      </c>
      <c r="C42" t="str">
        <f t="shared" ref="C42:C50" si="2">IF(B42&gt;0,"Yes","")</f>
        <v/>
      </c>
    </row>
    <row r="43" spans="1:3" x14ac:dyDescent="0.3">
      <c r="A43" s="9" t="s">
        <v>50</v>
      </c>
      <c r="B43">
        <f>SUMIFS('Tracker-Local Purchases'!C:C,'Tracker-Local Purchases'!A:A,$A$38,'Tracker-Local Purchases'!D:D,A43)</f>
        <v>0</v>
      </c>
      <c r="C43" t="str">
        <f t="shared" si="2"/>
        <v/>
      </c>
    </row>
    <row r="44" spans="1:3" x14ac:dyDescent="0.3">
      <c r="A44" s="9" t="s">
        <v>46</v>
      </c>
      <c r="B44">
        <f>SUMIFS('Tracker-Local Purchases'!C:C,'Tracker-Local Purchases'!A:A,$A$38,'Tracker-Local Purchases'!D:D,A44)</f>
        <v>0</v>
      </c>
      <c r="C44" t="str">
        <f t="shared" si="2"/>
        <v/>
      </c>
    </row>
    <row r="45" spans="1:3" x14ac:dyDescent="0.3">
      <c r="A45" s="9" t="s">
        <v>79</v>
      </c>
      <c r="B45">
        <f>SUMIFS('Tracker-Local Purchases'!C:C,'Tracker-Local Purchases'!A:A,$A$38,'Tracker-Local Purchases'!D:D,A45)</f>
        <v>0</v>
      </c>
      <c r="C45" t="str">
        <f t="shared" si="2"/>
        <v/>
      </c>
    </row>
    <row r="46" spans="1:3" x14ac:dyDescent="0.3">
      <c r="A46" s="9" t="s">
        <v>80</v>
      </c>
      <c r="B46">
        <f>SUMIFS('Tracker-Local Purchases'!C:C,'Tracker-Local Purchases'!A:A,$A$38,'Tracker-Local Purchases'!D:D,A46)</f>
        <v>0</v>
      </c>
      <c r="C46" t="str">
        <f t="shared" si="2"/>
        <v/>
      </c>
    </row>
    <row r="47" spans="1:3" x14ac:dyDescent="0.3">
      <c r="A47" s="9" t="s">
        <v>81</v>
      </c>
      <c r="B47">
        <f>SUMIFS('Tracker-Local Purchases'!C:C,'Tracker-Local Purchases'!A:A,$A$38,'Tracker-Local Purchases'!D:D,A47)</f>
        <v>0</v>
      </c>
      <c r="C47" t="str">
        <f t="shared" si="2"/>
        <v/>
      </c>
    </row>
    <row r="48" spans="1:3" x14ac:dyDescent="0.3">
      <c r="A48" s="9" t="s">
        <v>44</v>
      </c>
      <c r="B48">
        <f>SUMIFS('Tracker-Local Purchases'!C:C,'Tracker-Local Purchases'!A:A,$A$38,'Tracker-Local Purchases'!D:D,A48)</f>
        <v>0</v>
      </c>
      <c r="C48" t="str">
        <f t="shared" si="2"/>
        <v/>
      </c>
    </row>
    <row r="49" spans="1:3" x14ac:dyDescent="0.3">
      <c r="A49" s="9" t="s">
        <v>48</v>
      </c>
      <c r="B49">
        <f>SUMIFS('Tracker-Local Purchases'!C:C,'Tracker-Local Purchases'!A:A,$A$38,'Tracker-Local Purchases'!D:D,A49)</f>
        <v>4500</v>
      </c>
      <c r="C49" t="str">
        <f t="shared" si="2"/>
        <v>Yes</v>
      </c>
    </row>
    <row r="50" spans="1:3" x14ac:dyDescent="0.3">
      <c r="A50" s="9" t="s">
        <v>16</v>
      </c>
      <c r="B50">
        <f>SUMIFS('Tracker-Local Purchases'!C:C,'Tracker-Local Purchases'!A:A,$A$38,'Tracker-Local Purchases'!D:D,A50)</f>
        <v>0</v>
      </c>
      <c r="C50" t="str">
        <f t="shared" si="2"/>
        <v/>
      </c>
    </row>
    <row r="52" spans="1:3" ht="45" customHeight="1" x14ac:dyDescent="0.3">
      <c r="A52" s="56" t="s">
        <v>101</v>
      </c>
    </row>
    <row r="53" spans="1:3" x14ac:dyDescent="0.3">
      <c r="A53" s="9" t="s">
        <v>102</v>
      </c>
    </row>
    <row r="54" spans="1:3" x14ac:dyDescent="0.3">
      <c r="A54" s="9" t="str">
        <f>IFERROR(_xlfn.XLOOKUP(LARGE('Top Local Items'!D:D,4),'Top Local Items'!D:D,'Top Local Items'!C:C,0,1),"None")</f>
        <v>Pineapple</v>
      </c>
    </row>
    <row r="56" spans="1:3" ht="45" customHeight="1" x14ac:dyDescent="0.3">
      <c r="A56" s="56" t="s">
        <v>103</v>
      </c>
    </row>
    <row r="57" spans="1:3" x14ac:dyDescent="0.3">
      <c r="A57" s="9" t="s">
        <v>93</v>
      </c>
      <c r="B57" t="s">
        <v>77</v>
      </c>
      <c r="C57" t="s">
        <v>94</v>
      </c>
    </row>
    <row r="58" spans="1:3" x14ac:dyDescent="0.3">
      <c r="A58" s="9" t="s">
        <v>52</v>
      </c>
      <c r="B58">
        <f>SUMIFS('Tracker-Local Purchases'!C:C,'Tracker-Local Purchases'!A:A,$A$54,'Tracker-Local Purchases'!D:D,A58)</f>
        <v>0</v>
      </c>
      <c r="C58" t="str">
        <f t="shared" ref="C58:C66" si="3">IF(B58&gt;0,"Yes","")</f>
        <v/>
      </c>
    </row>
    <row r="59" spans="1:3" x14ac:dyDescent="0.3">
      <c r="A59" s="9" t="s">
        <v>50</v>
      </c>
      <c r="B59">
        <f>SUMIFS('Tracker-Local Purchases'!C:C,'Tracker-Local Purchases'!A:A,$A$54,'Tracker-Local Purchases'!D:D,A59)</f>
        <v>3000</v>
      </c>
      <c r="C59" t="str">
        <f t="shared" si="3"/>
        <v>Yes</v>
      </c>
    </row>
    <row r="60" spans="1:3" x14ac:dyDescent="0.3">
      <c r="A60" s="9" t="s">
        <v>46</v>
      </c>
      <c r="B60">
        <f>SUMIFS('Tracker-Local Purchases'!C:C,'Tracker-Local Purchases'!A:A,$A$54,'Tracker-Local Purchases'!D:D,A60)</f>
        <v>0</v>
      </c>
      <c r="C60" t="str">
        <f t="shared" si="3"/>
        <v/>
      </c>
    </row>
    <row r="61" spans="1:3" x14ac:dyDescent="0.3">
      <c r="A61" s="9" t="s">
        <v>79</v>
      </c>
      <c r="B61">
        <f>SUMIFS('Tracker-Local Purchases'!C:C,'Tracker-Local Purchases'!A:A,$A$54,'Tracker-Local Purchases'!D:D,A61)</f>
        <v>0</v>
      </c>
      <c r="C61" t="str">
        <f t="shared" si="3"/>
        <v/>
      </c>
    </row>
    <row r="62" spans="1:3" x14ac:dyDescent="0.3">
      <c r="A62" s="9" t="s">
        <v>80</v>
      </c>
      <c r="B62">
        <f>SUMIFS('Tracker-Local Purchases'!C:C,'Tracker-Local Purchases'!A:A,$A$54,'Tracker-Local Purchases'!D:D,A62)</f>
        <v>0</v>
      </c>
      <c r="C62" t="str">
        <f t="shared" si="3"/>
        <v/>
      </c>
    </row>
    <row r="63" spans="1:3" x14ac:dyDescent="0.3">
      <c r="A63" s="9" t="s">
        <v>81</v>
      </c>
      <c r="B63">
        <f>SUMIFS('Tracker-Local Purchases'!C:C,'Tracker-Local Purchases'!A:A,$A$54,'Tracker-Local Purchases'!D:D,A63)</f>
        <v>0</v>
      </c>
      <c r="C63" t="str">
        <f t="shared" si="3"/>
        <v/>
      </c>
    </row>
    <row r="64" spans="1:3" x14ac:dyDescent="0.3">
      <c r="A64" s="9" t="s">
        <v>44</v>
      </c>
      <c r="B64">
        <f>SUMIFS('Tracker-Local Purchases'!C:C,'Tracker-Local Purchases'!A:A,$A$54,'Tracker-Local Purchases'!D:D,A64)</f>
        <v>0</v>
      </c>
      <c r="C64" t="str">
        <f t="shared" si="3"/>
        <v/>
      </c>
    </row>
    <row r="65" spans="1:3" x14ac:dyDescent="0.3">
      <c r="A65" s="9" t="s">
        <v>48</v>
      </c>
      <c r="B65">
        <f>SUMIFS('Tracker-Local Purchases'!C:C,'Tracker-Local Purchases'!A:A,$A$54,'Tracker-Local Purchases'!D:D,A65)</f>
        <v>0</v>
      </c>
      <c r="C65" t="str">
        <f t="shared" si="3"/>
        <v/>
      </c>
    </row>
    <row r="66" spans="1:3" x14ac:dyDescent="0.3">
      <c r="A66" s="9" t="s">
        <v>16</v>
      </c>
      <c r="B66">
        <f>SUMIFS('Tracker-Local Purchases'!C:C,'Tracker-Local Purchases'!A:A,$A$54,'Tracker-Local Purchases'!D:D,A66)</f>
        <v>0</v>
      </c>
      <c r="C66" t="str">
        <f t="shared" si="3"/>
        <v/>
      </c>
    </row>
    <row r="68" spans="1:3" ht="45" customHeight="1" x14ac:dyDescent="0.3">
      <c r="A68" s="56" t="s">
        <v>104</v>
      </c>
    </row>
    <row r="69" spans="1:3" x14ac:dyDescent="0.3">
      <c r="A69" s="9" t="s">
        <v>105</v>
      </c>
    </row>
    <row r="70" spans="1:3" x14ac:dyDescent="0.3">
      <c r="A70" s="9" t="str">
        <f>IFERROR(_xlfn.XLOOKUP(LARGE('Top Local Items'!D:D,5),'Top Local Items'!D:D,'Top Local Items'!C:C,0,1),"None")</f>
        <v>Apples</v>
      </c>
    </row>
    <row r="72" spans="1:3" ht="45" customHeight="1" x14ac:dyDescent="0.3">
      <c r="A72" s="56" t="s">
        <v>106</v>
      </c>
    </row>
    <row r="73" spans="1:3" x14ac:dyDescent="0.3">
      <c r="A73" s="9" t="s">
        <v>93</v>
      </c>
      <c r="B73" t="s">
        <v>77</v>
      </c>
      <c r="C73" t="s">
        <v>94</v>
      </c>
    </row>
    <row r="74" spans="1:3" x14ac:dyDescent="0.3">
      <c r="A74" s="9" t="s">
        <v>52</v>
      </c>
      <c r="B74">
        <f>SUMIFS('Tracker-Local Purchases'!C:C,'Tracker-Local Purchases'!A:A,$A$70,'Tracker-Local Purchases'!D:D,A74)</f>
        <v>0</v>
      </c>
      <c r="C74" t="str">
        <f t="shared" ref="C74:C82" si="4">IF(B74&gt;0,"Yes","")</f>
        <v/>
      </c>
    </row>
    <row r="75" spans="1:3" x14ac:dyDescent="0.3">
      <c r="A75" s="9" t="s">
        <v>50</v>
      </c>
      <c r="B75">
        <f>SUMIFS('Tracker-Local Purchases'!C:C,'Tracker-Local Purchases'!A:A,$A$70,'Tracker-Local Purchases'!D:D,A75)</f>
        <v>0</v>
      </c>
      <c r="C75" t="str">
        <f t="shared" si="4"/>
        <v/>
      </c>
    </row>
    <row r="76" spans="1:3" x14ac:dyDescent="0.3">
      <c r="A76" s="9" t="s">
        <v>46</v>
      </c>
      <c r="B76">
        <f>SUMIFS('Tracker-Local Purchases'!C:C,'Tracker-Local Purchases'!A:A,$A$70,'Tracker-Local Purchases'!D:D,A76)</f>
        <v>0</v>
      </c>
      <c r="C76" t="str">
        <f t="shared" si="4"/>
        <v/>
      </c>
    </row>
    <row r="77" spans="1:3" x14ac:dyDescent="0.3">
      <c r="A77" s="9" t="s">
        <v>79</v>
      </c>
      <c r="B77">
        <f>SUMIFS('Tracker-Local Purchases'!C:C,'Tracker-Local Purchases'!A:A,$A$70,'Tracker-Local Purchases'!D:D,A77)</f>
        <v>0</v>
      </c>
      <c r="C77" t="str">
        <f t="shared" si="4"/>
        <v/>
      </c>
    </row>
    <row r="78" spans="1:3" x14ac:dyDescent="0.3">
      <c r="A78" s="9" t="s">
        <v>80</v>
      </c>
      <c r="B78">
        <f>SUMIFS('Tracker-Local Purchases'!C:C,'Tracker-Local Purchases'!A:A,$A$70,'Tracker-Local Purchases'!D:D,A78)</f>
        <v>0</v>
      </c>
      <c r="C78" t="str">
        <f t="shared" si="4"/>
        <v/>
      </c>
    </row>
    <row r="79" spans="1:3" x14ac:dyDescent="0.3">
      <c r="A79" s="9" t="s">
        <v>81</v>
      </c>
      <c r="B79">
        <f>SUMIFS('Tracker-Local Purchases'!C:C,'Tracker-Local Purchases'!A:A,$A$70,'Tracker-Local Purchases'!D:D,A79)</f>
        <v>0</v>
      </c>
      <c r="C79" t="str">
        <f t="shared" si="4"/>
        <v/>
      </c>
    </row>
    <row r="80" spans="1:3" x14ac:dyDescent="0.3">
      <c r="A80" s="9" t="s">
        <v>44</v>
      </c>
      <c r="B80">
        <f>SUMIFS('Tracker-Local Purchases'!C:C,'Tracker-Local Purchases'!A:A,$A$70,'Tracker-Local Purchases'!D:D,A80)</f>
        <v>0</v>
      </c>
      <c r="C80" t="str">
        <f t="shared" si="4"/>
        <v/>
      </c>
    </row>
    <row r="81" spans="1:3" x14ac:dyDescent="0.3">
      <c r="A81" s="9" t="s">
        <v>48</v>
      </c>
      <c r="B81">
        <f>SUMIFS('Tracker-Local Purchases'!C:C,'Tracker-Local Purchases'!A:A,$A$70,'Tracker-Local Purchases'!D:D,A81)</f>
        <v>2000</v>
      </c>
      <c r="C81" t="str">
        <f t="shared" si="4"/>
        <v>Yes</v>
      </c>
    </row>
    <row r="82" spans="1:3" x14ac:dyDescent="0.3">
      <c r="A82" s="9" t="s">
        <v>16</v>
      </c>
      <c r="B82">
        <f>SUMIFS('Tracker-Local Purchases'!C:C,'Tracker-Local Purchases'!A:A,$A$70,'Tracker-Local Purchases'!D:D,A82)</f>
        <v>0</v>
      </c>
      <c r="C82" t="str">
        <f t="shared" si="4"/>
        <v/>
      </c>
    </row>
    <row r="83" spans="1:3" ht="30" customHeight="1" x14ac:dyDescent="0.3">
      <c r="A83" s="91" t="s">
        <v>17</v>
      </c>
    </row>
  </sheetData>
  <conditionalFormatting sqref="C10:C18 C20 C41:C52 C54:C55 C70:C71">
    <cfRule type="cellIs" dxfId="4" priority="6" operator="equal">
      <formula>"Yes"</formula>
    </cfRule>
  </conditionalFormatting>
  <conditionalFormatting sqref="C26:C36">
    <cfRule type="cellIs" dxfId="3" priority="4" operator="equal">
      <formula>"Yes"</formula>
    </cfRule>
  </conditionalFormatting>
  <conditionalFormatting sqref="C38:C39">
    <cfRule type="cellIs" dxfId="2" priority="5" operator="equal">
      <formula>"Yes"</formula>
    </cfRule>
  </conditionalFormatting>
  <conditionalFormatting sqref="C57:C68">
    <cfRule type="cellIs" dxfId="1" priority="2" operator="equal">
      <formula>"Yes"</formula>
    </cfRule>
  </conditionalFormatting>
  <conditionalFormatting sqref="C73:C82">
    <cfRule type="cellIs" dxfId="0" priority="1" operator="equal">
      <formula>"Yes"</formula>
    </cfRule>
  </conditionalFormatting>
  <pageMargins left="0.7" right="0.7" top="0.75" bottom="0.75" header="0.3" footer="0.3"/>
  <tableParts count="10">
    <tablePart r:id="rId1"/>
    <tablePart r:id="rId2"/>
    <tablePart r:id="rId3"/>
    <tablePart r:id="rId4"/>
    <tablePart r:id="rId5"/>
    <tablePart r:id="rId6"/>
    <tablePart r:id="rId7"/>
    <tablePart r:id="rId8"/>
    <tablePart r:id="rId9"/>
    <tablePart r:id="rId10"/>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FFB7F-2400-4F9B-A992-72BAD183D08A}">
  <sheetPr>
    <tabColor theme="4" tint="0.79998168889431442"/>
  </sheetPr>
  <dimension ref="A1:B44"/>
  <sheetViews>
    <sheetView workbookViewId="0"/>
  </sheetViews>
  <sheetFormatPr defaultColWidth="9.109375" defaultRowHeight="14.4" x14ac:dyDescent="0.3"/>
  <cols>
    <col min="1" max="1" width="47.109375" style="21" customWidth="1"/>
    <col min="2" max="2" width="41.6640625" style="13" customWidth="1"/>
    <col min="3" max="16384" width="9.109375" style="14"/>
  </cols>
  <sheetData>
    <row r="1" spans="1:2" ht="90" customHeight="1" x14ac:dyDescent="0.3">
      <c r="A1" s="12" t="s">
        <v>107</v>
      </c>
    </row>
    <row r="2" spans="1:2" s="17" customFormat="1" x14ac:dyDescent="0.3">
      <c r="A2" s="15" t="s">
        <v>108</v>
      </c>
      <c r="B2" s="16" t="s">
        <v>109</v>
      </c>
    </row>
    <row r="3" spans="1:2" x14ac:dyDescent="0.3">
      <c r="A3" s="18" t="s">
        <v>53</v>
      </c>
      <c r="B3" s="19" t="s">
        <v>52</v>
      </c>
    </row>
    <row r="4" spans="1:2" x14ac:dyDescent="0.3">
      <c r="A4" s="18" t="s">
        <v>110</v>
      </c>
      <c r="B4" s="20" t="s">
        <v>50</v>
      </c>
    </row>
    <row r="5" spans="1:2" x14ac:dyDescent="0.3">
      <c r="A5" s="18" t="s">
        <v>57</v>
      </c>
      <c r="B5" s="13" t="s">
        <v>46</v>
      </c>
    </row>
    <row r="6" spans="1:2" x14ac:dyDescent="0.3">
      <c r="A6" s="18" t="s">
        <v>56</v>
      </c>
      <c r="B6" s="20" t="s">
        <v>79</v>
      </c>
    </row>
    <row r="7" spans="1:2" x14ac:dyDescent="0.3">
      <c r="A7" s="18" t="s">
        <v>111</v>
      </c>
      <c r="B7" s="20" t="s">
        <v>80</v>
      </c>
    </row>
    <row r="8" spans="1:2" x14ac:dyDescent="0.3">
      <c r="A8" s="18" t="s">
        <v>112</v>
      </c>
      <c r="B8" s="20" t="s">
        <v>81</v>
      </c>
    </row>
    <row r="9" spans="1:2" x14ac:dyDescent="0.3">
      <c r="A9" s="18" t="s">
        <v>113</v>
      </c>
      <c r="B9" s="20" t="s">
        <v>44</v>
      </c>
    </row>
    <row r="10" spans="1:2" x14ac:dyDescent="0.3">
      <c r="A10" s="18" t="s">
        <v>55</v>
      </c>
      <c r="B10" s="20" t="s">
        <v>48</v>
      </c>
    </row>
    <row r="11" spans="1:2" x14ac:dyDescent="0.3">
      <c r="A11" s="18" t="s">
        <v>51</v>
      </c>
      <c r="B11" s="13" t="s">
        <v>16</v>
      </c>
    </row>
    <row r="12" spans="1:2" x14ac:dyDescent="0.3">
      <c r="A12" s="18" t="s">
        <v>114</v>
      </c>
    </row>
    <row r="13" spans="1:2" x14ac:dyDescent="0.3">
      <c r="A13" s="18" t="s">
        <v>115</v>
      </c>
    </row>
    <row r="14" spans="1:2" x14ac:dyDescent="0.3">
      <c r="A14" s="18" t="s">
        <v>116</v>
      </c>
    </row>
    <row r="15" spans="1:2" x14ac:dyDescent="0.3">
      <c r="A15" s="18" t="s">
        <v>117</v>
      </c>
    </row>
    <row r="16" spans="1:2" x14ac:dyDescent="0.3">
      <c r="A16" s="18" t="s">
        <v>118</v>
      </c>
    </row>
    <row r="17" spans="1:1" x14ac:dyDescent="0.3">
      <c r="A17" s="18" t="s">
        <v>119</v>
      </c>
    </row>
    <row r="18" spans="1:1" x14ac:dyDescent="0.3">
      <c r="A18" s="18" t="s">
        <v>120</v>
      </c>
    </row>
    <row r="19" spans="1:1" x14ac:dyDescent="0.3">
      <c r="A19" s="18" t="s">
        <v>121</v>
      </c>
    </row>
    <row r="20" spans="1:1" x14ac:dyDescent="0.3">
      <c r="A20" s="18" t="s">
        <v>122</v>
      </c>
    </row>
    <row r="21" spans="1:1" x14ac:dyDescent="0.3">
      <c r="A21" s="18" t="s">
        <v>123</v>
      </c>
    </row>
    <row r="22" spans="1:1" x14ac:dyDescent="0.3">
      <c r="A22" s="18" t="s">
        <v>124</v>
      </c>
    </row>
    <row r="23" spans="1:1" x14ac:dyDescent="0.3">
      <c r="A23" s="18" t="s">
        <v>125</v>
      </c>
    </row>
    <row r="24" spans="1:1" x14ac:dyDescent="0.3">
      <c r="A24" s="18" t="s">
        <v>45</v>
      </c>
    </row>
    <row r="25" spans="1:1" x14ac:dyDescent="0.3">
      <c r="A25" s="18" t="s">
        <v>43</v>
      </c>
    </row>
    <row r="26" spans="1:1" x14ac:dyDescent="0.3">
      <c r="A26" s="18" t="s">
        <v>126</v>
      </c>
    </row>
    <row r="27" spans="1:1" x14ac:dyDescent="0.3">
      <c r="A27" s="18" t="s">
        <v>127</v>
      </c>
    </row>
    <row r="28" spans="1:1" x14ac:dyDescent="0.3">
      <c r="A28" s="18" t="s">
        <v>54</v>
      </c>
    </row>
    <row r="29" spans="1:1" x14ac:dyDescent="0.3">
      <c r="A29" s="18" t="s">
        <v>128</v>
      </c>
    </row>
    <row r="30" spans="1:1" x14ac:dyDescent="0.3">
      <c r="A30" s="18" t="s">
        <v>49</v>
      </c>
    </row>
    <row r="31" spans="1:1" x14ac:dyDescent="0.3">
      <c r="A31" s="18" t="s">
        <v>129</v>
      </c>
    </row>
    <row r="32" spans="1:1" x14ac:dyDescent="0.3">
      <c r="A32" s="18" t="s">
        <v>130</v>
      </c>
    </row>
    <row r="33" spans="1:1" x14ac:dyDescent="0.3">
      <c r="A33" s="18" t="s">
        <v>131</v>
      </c>
    </row>
    <row r="34" spans="1:1" x14ac:dyDescent="0.3">
      <c r="A34" s="18" t="s">
        <v>132</v>
      </c>
    </row>
    <row r="35" spans="1:1" x14ac:dyDescent="0.3">
      <c r="A35" s="18" t="s">
        <v>133</v>
      </c>
    </row>
    <row r="36" spans="1:1" x14ac:dyDescent="0.3">
      <c r="A36" s="18" t="s">
        <v>134</v>
      </c>
    </row>
    <row r="37" spans="1:1" x14ac:dyDescent="0.3">
      <c r="A37" s="18" t="s">
        <v>47</v>
      </c>
    </row>
    <row r="38" spans="1:1" x14ac:dyDescent="0.3">
      <c r="A38" s="18" t="s">
        <v>135</v>
      </c>
    </row>
    <row r="39" spans="1:1" x14ac:dyDescent="0.3">
      <c r="A39" s="18" t="s">
        <v>136</v>
      </c>
    </row>
    <row r="40" spans="1:1" x14ac:dyDescent="0.3">
      <c r="A40" s="18" t="s">
        <v>137</v>
      </c>
    </row>
    <row r="41" spans="1:1" x14ac:dyDescent="0.3">
      <c r="A41" s="18" t="s">
        <v>138</v>
      </c>
    </row>
    <row r="42" spans="1:1" x14ac:dyDescent="0.3">
      <c r="A42" s="18" t="s">
        <v>139</v>
      </c>
    </row>
    <row r="43" spans="1:1" x14ac:dyDescent="0.3">
      <c r="A43" s="18" t="s">
        <v>16</v>
      </c>
    </row>
    <row r="44" spans="1:1" ht="30" customHeight="1" x14ac:dyDescent="0.3">
      <c r="A44" s="21" t="s">
        <v>17</v>
      </c>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0BA72-EABC-4074-831F-234400383182}">
  <sheetPr>
    <tabColor theme="4" tint="0.79998168889431442"/>
  </sheetPr>
  <dimension ref="A1:D46"/>
  <sheetViews>
    <sheetView workbookViewId="0">
      <selection activeCell="B37" sqref="B37"/>
    </sheetView>
  </sheetViews>
  <sheetFormatPr defaultColWidth="9.109375" defaultRowHeight="15.6" x14ac:dyDescent="0.3"/>
  <cols>
    <col min="1" max="1" width="52.6640625" style="50" customWidth="1"/>
    <col min="2" max="2" width="24.88671875" style="6" customWidth="1"/>
    <col min="3" max="3" width="43.6640625" style="2" customWidth="1"/>
    <col min="4" max="4" width="25" style="2" customWidth="1"/>
    <col min="5" max="16384" width="9.109375" style="2"/>
  </cols>
  <sheetData>
    <row r="1" spans="1:4" ht="90" customHeight="1" x14ac:dyDescent="0.3">
      <c r="A1" s="12" t="s">
        <v>140</v>
      </c>
    </row>
    <row r="2" spans="1:4" s="5" customFormat="1" x14ac:dyDescent="0.3">
      <c r="A2" s="48" t="s">
        <v>38</v>
      </c>
      <c r="B2" s="5" t="s">
        <v>141</v>
      </c>
      <c r="C2" s="5" t="str" cm="1">
        <f t="array" ref="C2:D9">_xlfn._xlws.FILTER(A:B,B:B&gt;0)</f>
        <v>Local item</v>
      </c>
      <c r="D2" s="5" t="str">
        <v>Total SY26-27 spending</v>
      </c>
    </row>
    <row r="3" spans="1:4" x14ac:dyDescent="0.3">
      <c r="A3" s="49" t="str">
        <f>Reference!A3</f>
        <v>Apples</v>
      </c>
      <c r="B3" s="6">
        <f>SUMIF('Tracker-Local Purchases'!A:A,'Top Local Items'!A3,'Tracker-Local Purchases'!C:C)</f>
        <v>2000</v>
      </c>
      <c r="C3" s="2" t="str">
        <v>Apples</v>
      </c>
      <c r="D3" s="2">
        <v>2000</v>
      </c>
    </row>
    <row r="4" spans="1:4" x14ac:dyDescent="0.3">
      <c r="A4" s="49" t="str">
        <f>Reference!A4</f>
        <v>Bananas</v>
      </c>
      <c r="B4" s="6">
        <f>SUMIF('Tracker-Local Purchases'!A:A,'Top Local Items'!A4,'Tracker-Local Purchases'!C:C)</f>
        <v>0</v>
      </c>
      <c r="C4" s="2" t="str">
        <v>Dragon fruit</v>
      </c>
      <c r="D4" s="2">
        <v>12</v>
      </c>
    </row>
    <row r="5" spans="1:4" x14ac:dyDescent="0.3">
      <c r="A5" s="49" t="str">
        <f>Reference!A5</f>
        <v>Dragon fruit</v>
      </c>
      <c r="B5" s="6">
        <f>SUMIF('Tracker-Local Purchases'!A:A,'Top Local Items'!A5,'Tracker-Local Purchases'!C:C)</f>
        <v>12</v>
      </c>
      <c r="C5" s="2" t="str">
        <v>Grapes</v>
      </c>
      <c r="D5" s="2">
        <v>450</v>
      </c>
    </row>
    <row r="6" spans="1:4" x14ac:dyDescent="0.3">
      <c r="A6" s="49" t="str">
        <f>Reference!A6</f>
        <v>Grapes</v>
      </c>
      <c r="B6" s="6">
        <f>SUMIF('Tracker-Local Purchases'!A:A,'Top Local Items'!A6,'Tracker-Local Purchases'!C:C)</f>
        <v>450</v>
      </c>
      <c r="C6" s="2" t="str">
        <v>Pineapple</v>
      </c>
      <c r="D6" s="2">
        <v>3000</v>
      </c>
    </row>
    <row r="7" spans="1:4" x14ac:dyDescent="0.3">
      <c r="A7" s="49" t="str">
        <f>Reference!A7</f>
        <v>Oranges or other citrus</v>
      </c>
      <c r="B7" s="6">
        <f>SUMIF('Tracker-Local Purchases'!A:A,'Top Local Items'!A7,'Tracker-Local Purchases'!C:C)</f>
        <v>0</v>
      </c>
      <c r="C7" s="2" t="str">
        <v>Fluid milk</v>
      </c>
      <c r="D7" s="2">
        <v>31025</v>
      </c>
    </row>
    <row r="8" spans="1:4" x14ac:dyDescent="0.3">
      <c r="A8" s="49" t="str">
        <f>Reference!A8</f>
        <v>Peaches</v>
      </c>
      <c r="B8" s="6">
        <f>SUMIF('Tracker-Local Purchases'!A:A,'Top Local Items'!A8,'Tracker-Local Purchases'!C:C)</f>
        <v>0</v>
      </c>
      <c r="C8" s="2" t="str">
        <v>Eggs</v>
      </c>
      <c r="D8" s="2">
        <v>5000</v>
      </c>
    </row>
    <row r="9" spans="1:4" x14ac:dyDescent="0.3">
      <c r="A9" s="49" t="str">
        <f>Reference!A9</f>
        <v>Pears</v>
      </c>
      <c r="B9" s="6">
        <f>SUMIF('Tracker-Local Purchases'!A:A,'Top Local Items'!A9,'Tracker-Local Purchases'!C:C)</f>
        <v>0</v>
      </c>
      <c r="C9" s="2" t="str">
        <v>Flour</v>
      </c>
      <c r="D9" s="2">
        <v>4500</v>
      </c>
    </row>
    <row r="10" spans="1:4" x14ac:dyDescent="0.3">
      <c r="A10" s="49" t="str">
        <f>Reference!A10</f>
        <v>Pineapple</v>
      </c>
      <c r="B10" s="6">
        <f>SUMIF('Tracker-Local Purchases'!A:A,'Top Local Items'!A10,'Tracker-Local Purchases'!C:C)</f>
        <v>3000</v>
      </c>
    </row>
    <row r="11" spans="1:4" x14ac:dyDescent="0.3">
      <c r="A11" s="49" t="str">
        <f>Reference!A11</f>
        <v>Strawberries</v>
      </c>
      <c r="B11" s="6">
        <f>SUMIF('Tracker-Local Purchases'!A:A,'Top Local Items'!A11,'Tracker-Local Purchases'!C:C)</f>
        <v>0</v>
      </c>
    </row>
    <row r="12" spans="1:4" x14ac:dyDescent="0.3">
      <c r="A12" s="49" t="str">
        <f>Reference!A12</f>
        <v>Watermelon</v>
      </c>
      <c r="B12" s="6">
        <f>SUMIF('Tracker-Local Purchases'!A:A,'Top Local Items'!A12,'Tracker-Local Purchases'!C:C)</f>
        <v>0</v>
      </c>
    </row>
    <row r="13" spans="1:4" x14ac:dyDescent="0.3">
      <c r="A13" s="49" t="str">
        <f>Reference!A13</f>
        <v>Bell peppers</v>
      </c>
      <c r="B13" s="6">
        <f>SUMIF('Tracker-Local Purchases'!A:A,'Top Local Items'!A13,'Tracker-Local Purchases'!C:C)</f>
        <v>0</v>
      </c>
    </row>
    <row r="14" spans="1:4" x14ac:dyDescent="0.3">
      <c r="A14" s="49" t="str">
        <f>Reference!A14</f>
        <v>Broccoli</v>
      </c>
      <c r="B14" s="6">
        <f>SUMIF('Tracker-Local Purchases'!A:A,'Top Local Items'!A14,'Tracker-Local Purchases'!C:C)</f>
        <v>0</v>
      </c>
    </row>
    <row r="15" spans="1:4" x14ac:dyDescent="0.3">
      <c r="A15" s="49" t="str">
        <f>Reference!A15</f>
        <v>Carrots</v>
      </c>
      <c r="B15" s="6">
        <f>SUMIF('Tracker-Local Purchases'!A:A,'Top Local Items'!A15,'Tracker-Local Purchases'!C:C)</f>
        <v>0</v>
      </c>
    </row>
    <row r="16" spans="1:4" x14ac:dyDescent="0.3">
      <c r="A16" s="49" t="str">
        <f>Reference!A16</f>
        <v>Collard greens</v>
      </c>
      <c r="B16" s="6">
        <f>SUMIF('Tracker-Local Purchases'!A:A,'Top Local Items'!A16,'Tracker-Local Purchases'!C:C)</f>
        <v>0</v>
      </c>
    </row>
    <row r="17" spans="1:2" x14ac:dyDescent="0.3">
      <c r="A17" s="49" t="str">
        <f>Reference!A17</f>
        <v>Corn</v>
      </c>
      <c r="B17" s="6">
        <f>SUMIF('Tracker-Local Purchases'!A:A,'Top Local Items'!A17,'Tracker-Local Purchases'!C:C)</f>
        <v>0</v>
      </c>
    </row>
    <row r="18" spans="1:2" x14ac:dyDescent="0.3">
      <c r="A18" s="49" t="str">
        <f>Reference!A18</f>
        <v>Cucumber</v>
      </c>
      <c r="B18" s="6">
        <f>SUMIF('Tracker-Local Purchases'!A:A,'Top Local Items'!A18,'Tracker-Local Purchases'!C:C)</f>
        <v>0</v>
      </c>
    </row>
    <row r="19" spans="1:2" x14ac:dyDescent="0.3">
      <c r="A19" s="49" t="str">
        <f>Reference!A19</f>
        <v>Lettuce</v>
      </c>
      <c r="B19" s="6">
        <f>SUMIF('Tracker-Local Purchases'!A:A,'Top Local Items'!A19,'Tracker-Local Purchases'!C:C)</f>
        <v>0</v>
      </c>
    </row>
    <row r="20" spans="1:2" x14ac:dyDescent="0.3">
      <c r="A20" s="49" t="str">
        <f>Reference!A20</f>
        <v>Potatoes (not sweet potatoes)</v>
      </c>
      <c r="B20" s="6">
        <f>SUMIF('Tracker-Local Purchases'!A:A,'Top Local Items'!A20,'Tracker-Local Purchases'!C:C)</f>
        <v>0</v>
      </c>
    </row>
    <row r="21" spans="1:2" x14ac:dyDescent="0.3">
      <c r="A21" s="49" t="str">
        <f>Reference!A21</f>
        <v>Salad Mix</v>
      </c>
      <c r="B21" s="6">
        <f>SUMIF('Tracker-Local Purchases'!A:A,'Top Local Items'!A21,'Tracker-Local Purchases'!C:C)</f>
        <v>0</v>
      </c>
    </row>
    <row r="22" spans="1:2" x14ac:dyDescent="0.3">
      <c r="A22" s="49" t="str">
        <f>Reference!A22</f>
        <v>Tomatoes</v>
      </c>
      <c r="B22" s="6">
        <f>SUMIF('Tracker-Local Purchases'!A:A,'Top Local Items'!A22,'Tracker-Local Purchases'!C:C)</f>
        <v>0</v>
      </c>
    </row>
    <row r="23" spans="1:2" x14ac:dyDescent="0.3">
      <c r="A23" s="49" t="str">
        <f>Reference!A23</f>
        <v>Zucchini/Summer squash</v>
      </c>
      <c r="B23" s="6">
        <f>SUMIF('Tracker-Local Purchases'!A:A,'Top Local Items'!A23,'Tracker-Local Purchases'!C:C)</f>
        <v>0</v>
      </c>
    </row>
    <row r="24" spans="1:2" x14ac:dyDescent="0.3">
      <c r="A24" s="49" t="str">
        <f>Reference!A24</f>
        <v>Fluid milk</v>
      </c>
      <c r="B24" s="6">
        <f>SUMIF('Tracker-Local Purchases'!A:A,'Top Local Items'!A24,'Tracker-Local Purchases'!C:C)</f>
        <v>31025</v>
      </c>
    </row>
    <row r="25" spans="1:2" x14ac:dyDescent="0.3">
      <c r="A25" s="49" t="str">
        <f>Reference!A25</f>
        <v>Cheese, including cottage cheese</v>
      </c>
      <c r="B25" s="6">
        <f>SUMIF('Tracker-Local Purchases'!A:A,'Top Local Items'!A25,'Tracker-Local Purchases'!C:C)</f>
        <v>0</v>
      </c>
    </row>
    <row r="26" spans="1:2" x14ac:dyDescent="0.3">
      <c r="A26" s="49" t="str">
        <f>Reference!A26</f>
        <v>Sour cream</v>
      </c>
      <c r="B26" s="6">
        <f>SUMIF('Tracker-Local Purchases'!A:A,'Top Local Items'!A26,'Tracker-Local Purchases'!C:C)</f>
        <v>0</v>
      </c>
    </row>
    <row r="27" spans="1:2" x14ac:dyDescent="0.3">
      <c r="A27" s="49" t="str">
        <f>Reference!A27</f>
        <v>Yogurt/Greek yogurt</v>
      </c>
      <c r="B27" s="6">
        <f>SUMIF('Tracker-Local Purchases'!A:A,'Top Local Items'!A27,'Tracker-Local Purchases'!C:C)</f>
        <v>0</v>
      </c>
    </row>
    <row r="28" spans="1:2" x14ac:dyDescent="0.3">
      <c r="A28" s="49" t="str">
        <f>Reference!A28</f>
        <v>Beef</v>
      </c>
      <c r="B28" s="6">
        <f>SUMIF('Tracker-Local Purchases'!A:A,'Top Local Items'!A28,'Tracker-Local Purchases'!C:C)</f>
        <v>0</v>
      </c>
    </row>
    <row r="29" spans="1:2" x14ac:dyDescent="0.3">
      <c r="A29" s="49" t="str">
        <f>Reference!A29</f>
        <v>Dried beans</v>
      </c>
      <c r="B29" s="6">
        <f>SUMIF('Tracker-Local Purchases'!A:A,'Top Local Items'!A29,'Tracker-Local Purchases'!C:C)</f>
        <v>0</v>
      </c>
    </row>
    <row r="30" spans="1:2" x14ac:dyDescent="0.3">
      <c r="A30" s="49" t="str">
        <f>Reference!A30</f>
        <v>Eggs</v>
      </c>
      <c r="B30" s="6">
        <f>SUMIF('Tracker-Local Purchases'!A:A,'Top Local Items'!A30,'Tracker-Local Purchases'!C:C)</f>
        <v>5000</v>
      </c>
    </row>
    <row r="31" spans="1:2" x14ac:dyDescent="0.3">
      <c r="A31" s="49" t="str">
        <f>Reference!A31</f>
        <v>Fish and seafood</v>
      </c>
      <c r="B31" s="6">
        <f>SUMIF('Tracker-Local Purchases'!A:A,'Top Local Items'!A31,'Tracker-Local Purchases'!C:C)</f>
        <v>0</v>
      </c>
    </row>
    <row r="32" spans="1:2" x14ac:dyDescent="0.3">
      <c r="A32" s="49" t="str">
        <f>Reference!A32</f>
        <v>Nuts, seeds, or nut/seed butters</v>
      </c>
      <c r="B32" s="6">
        <f>SUMIF('Tracker-Local Purchases'!A:A,'Top Local Items'!A32,'Tracker-Local Purchases'!C:C)</f>
        <v>0</v>
      </c>
    </row>
    <row r="33" spans="1:2" x14ac:dyDescent="0.3">
      <c r="A33" s="49" t="str">
        <f>Reference!A33</f>
        <v>Pork</v>
      </c>
      <c r="B33" s="6">
        <f>SUMIF('Tracker-Local Purchases'!A:A,'Top Local Items'!A33,'Tracker-Local Purchases'!C:C)</f>
        <v>0</v>
      </c>
    </row>
    <row r="34" spans="1:2" x14ac:dyDescent="0.3">
      <c r="A34" s="49" t="str">
        <f>Reference!A34</f>
        <v>Poultry</v>
      </c>
      <c r="B34" s="6">
        <f>SUMIF('Tracker-Local Purchases'!A:A,'Top Local Items'!A34,'Tracker-Local Purchases'!C:C)</f>
        <v>0</v>
      </c>
    </row>
    <row r="35" spans="1:2" x14ac:dyDescent="0.3">
      <c r="A35" s="49" t="str">
        <f>Reference!A35</f>
        <v xml:space="preserve">Tofu </v>
      </c>
      <c r="B35" s="6">
        <f>SUMIF('Tracker-Local Purchases'!A:A,'Top Local Items'!A35,'Tracker-Local Purchases'!C:C)</f>
        <v>0</v>
      </c>
    </row>
    <row r="36" spans="1:2" x14ac:dyDescent="0.3">
      <c r="A36" s="49" t="str">
        <f>Reference!A36</f>
        <v>Wild game</v>
      </c>
      <c r="B36" s="6">
        <f>SUMIF('Tracker-Local Purchases'!A:A,'Top Local Items'!A36,'Tracker-Local Purchases'!C:C)</f>
        <v>0</v>
      </c>
    </row>
    <row r="37" spans="1:2" x14ac:dyDescent="0.3">
      <c r="A37" s="49" t="str">
        <f>Reference!A37</f>
        <v>Flour</v>
      </c>
      <c r="B37" s="6">
        <f>SUMIF('Tracker-Local Purchases'!A:A,'Top Local Items'!A37,'Tracker-Local Purchases'!C:C)</f>
        <v>4500</v>
      </c>
    </row>
    <row r="38" spans="1:2" x14ac:dyDescent="0.3">
      <c r="A38" s="49" t="str">
        <f>Reference!A38</f>
        <v>Grits</v>
      </c>
      <c r="B38" s="6">
        <f>SUMIF('Tracker-Local Purchases'!A:A,'Top Local Items'!A38,'Tracker-Local Purchases'!C:C)</f>
        <v>0</v>
      </c>
    </row>
    <row r="39" spans="1:2" x14ac:dyDescent="0.3">
      <c r="A39" s="49" t="str">
        <f>Reference!A39</f>
        <v>Pasta</v>
      </c>
      <c r="B39" s="6">
        <f>SUMIF('Tracker-Local Purchases'!A:A,'Top Local Items'!A39,'Tracker-Local Purchases'!C:C)</f>
        <v>0</v>
      </c>
    </row>
    <row r="40" spans="1:2" x14ac:dyDescent="0.3">
      <c r="A40" s="49" t="str">
        <f>Reference!A40</f>
        <v>Rice</v>
      </c>
      <c r="B40" s="6">
        <f>SUMIF('Tracker-Local Purchases'!A:A,'Top Local Items'!A40,'Tracker-Local Purchases'!C:C)</f>
        <v>0</v>
      </c>
    </row>
    <row r="41" spans="1:2" x14ac:dyDescent="0.3">
      <c r="A41" s="49" t="str">
        <f>Reference!A41</f>
        <v>Baked goods (e.g., bread, cookies, tortillas)</v>
      </c>
      <c r="B41" s="6">
        <f>SUMIF('Tracker-Local Purchases'!A:A,'Top Local Items'!A41,'Tracker-Local Purchases'!C:C)</f>
        <v>0</v>
      </c>
    </row>
    <row r="42" spans="1:2" x14ac:dyDescent="0.3">
      <c r="A42" s="49" t="str">
        <f>Reference!A42</f>
        <v>Sweeteners (e.g., honey, maple syrup)</v>
      </c>
      <c r="B42" s="6">
        <f>SUMIF('Tracker-Local Purchases'!A:A,'Top Local Items'!A42,'Tracker-Local Purchases'!C:C)</f>
        <v>0</v>
      </c>
    </row>
    <row r="43" spans="1:2" x14ac:dyDescent="0.3">
      <c r="A43" s="49" t="str">
        <f>Reference!A43</f>
        <v>Other</v>
      </c>
      <c r="B43" s="6">
        <f>SUMIF('Tracker-Local Purchases'!A:A,'Top Local Items'!A43,'Tracker-Local Purchases'!C:C)</f>
        <v>0</v>
      </c>
    </row>
    <row r="44" spans="1:2" ht="30" customHeight="1" x14ac:dyDescent="0.3">
      <c r="A44" s="51" t="s">
        <v>17</v>
      </c>
    </row>
    <row r="45" spans="1:2" x14ac:dyDescent="0.3">
      <c r="A45" s="49"/>
    </row>
    <row r="46" spans="1:2" x14ac:dyDescent="0.3">
      <c r="A46" s="49"/>
    </row>
  </sheetData>
  <sortState xmlns:xlrd2="http://schemas.microsoft.com/office/spreadsheetml/2017/richdata2" ref="A3:B40">
    <sortCondition descending="1" ref="B3:B40"/>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0DF2ABC03FB6E4E9B76E3A625F5898B" ma:contentTypeVersion="24" ma:contentTypeDescription="Create a new document." ma:contentTypeScope="" ma:versionID="34bc720c8f8697ea5e01f83e63e1454a">
  <xsd:schema xmlns:xsd="http://www.w3.org/2001/XMLSchema" xmlns:xs="http://www.w3.org/2001/XMLSchema" xmlns:p="http://schemas.microsoft.com/office/2006/metadata/properties" xmlns:ns1="http://schemas.microsoft.com/sharepoint/v3" xmlns:ns2="12363614-19a6-4ba2-943c-7caa8a5735f9" xmlns:ns3="849593af-9ef4-4dc7-a991-ea6257baf2f0" xmlns:ns4="73fb875a-8af9-4255-b008-0995492d31cd" targetNamespace="http://schemas.microsoft.com/office/2006/metadata/properties" ma:root="true" ma:fieldsID="6202c9e1c5725d5e8f839a8c0dd343b8" ns1:_="" ns2:_="" ns3:_="" ns4:_="">
    <xsd:import namespace="http://schemas.microsoft.com/sharepoint/v3"/>
    <xsd:import namespace="12363614-19a6-4ba2-943c-7caa8a5735f9"/>
    <xsd:import namespace="849593af-9ef4-4dc7-a991-ea6257baf2f0"/>
    <xsd:import namespace="73fb875a-8af9-4255-b008-0995492d31c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4:TaxCatchAll" minOccurs="0"/>
                <xsd:element ref="ns2:lcf76f155ced4ddcb4097134ff3c332f" minOccurs="0"/>
                <xsd:element ref="ns2:MediaServiceObjectDetectorVersions" minOccurs="0"/>
                <xsd:element ref="ns1:_ip_UnifiedCompliancePolicyProperties" minOccurs="0"/>
                <xsd:element ref="ns1:_ip_UnifiedCompliancePolicyUIA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363614-19a6-4ba2-943c-7caa8a5735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9593af-9ef4-4dc7-a991-ea6257baf2f0"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fb875a-8af9-4255-b008-0995492d31c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b95f2a34-ed30-4bac-a1c2-ee843d1d2f9d}" ma:internalName="TaxCatchAll" ma:showField="CatchAllData" ma:web="849593af-9ef4-4dc7-a991-ea6257baf2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scriptIds xmlns="http://schemas.microsoft.com/office/extensibility/maker/v1.0" id="script-ids-node-id">
  <scriptId id="ms-officescript%3A%2F%2Fonedrive_business_itemlink%2F01O6GT2OGXUJD63IFNINFZPF7ZJZN4SEZO:ms-officescript%3A%2F%2Fonedrive_business_sharinglink%2Fu!aHR0cHM6Ly91c2RhZ2NjLW15LnNoYXJlcG9pbnQuY29tLzp1Oi9nL3BlcnNvbmFsL2FteV9yb3NlbnRoYWxfdXNkYV9nb3YvSVFEWG9rZnRvSzFEUzVlWC1VNWJ5Uk11QVl0cVd5NnBEQzhENlFIZnRTMlRMQXM"/>
  <scriptId xmlns="" id="ms-officescript%3A%2F%2Fonedrive_business_itemlink%2F01O6GT2OA6REG74KV5UFCL25VZRX252NQD:ms-officescript%3A%2F%2Fonedrive_business_sharinglink%2Fu!aHR0cHM6Ly91c2RhZ2NjLW15LnNoYXJlcG9pbnQuY29tLzp1Oi9nL3BlcnNvbmFsL2FteV9yb3NlbnRoYWxfdXNkYV9nb3YvSVFBZWlRMy1LcjJoUkwxMnVZMzEzVFlEQVFoVVNvcnl3WjlWenFNdXk1LW9tU2c"/>
  <scriptId xmlns="" id="ms-officescript%3A%2F%2Fonedrive_business_itemlink%2F01O6GT2OBPQJVZK7RJ3BEZNWEHDCEBV37W:ms-officescript%3A%2F%2Fonedrive_business_sharinglink%2Fu!aHR0cHM6Ly91c2RhZ2NjLW15LnNoYXJlcG9pbnQuY29tLzp1Oi9nL3BlcnNvbmFsL2FteV9yb3NlbnRoYWxfdXNkYV9nb3YvSVFBdmdtdVZmaW5ZU1piWWh4aUlHdV8yQVlGQTNJdXZrU1NRS2xKbi1WS3diX2c"/>
</scriptIds>
</file>

<file path=customXml/item4.xml><?xml version="1.0" encoding="utf-8"?>
<p:properties xmlns:p="http://schemas.microsoft.com/office/2006/metadata/properties" xmlns:xsi="http://www.w3.org/2001/XMLSchema-instance" xmlns:pc="http://schemas.microsoft.com/office/infopath/2007/PartnerControls">
  <documentManagement>
    <TaxCatchAll xmlns="73fb875a-8af9-4255-b008-0995492d31cd" xsi:nil="true"/>
    <lcf76f155ced4ddcb4097134ff3c332f xmlns="12363614-19a6-4ba2-943c-7caa8a5735f9">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9A8F934E-64E9-42AE-974F-609D49903AC1}">
  <ds:schemaRefs>
    <ds:schemaRef ds:uri="http://schemas.microsoft.com/sharepoint/v3/contenttype/forms"/>
  </ds:schemaRefs>
</ds:datastoreItem>
</file>

<file path=customXml/itemProps2.xml><?xml version="1.0" encoding="utf-8"?>
<ds:datastoreItem xmlns:ds="http://schemas.openxmlformats.org/officeDocument/2006/customXml" ds:itemID="{C123CA44-6444-4810-863D-E4F9C074AB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2363614-19a6-4ba2-943c-7caa8a5735f9"/>
    <ds:schemaRef ds:uri="849593af-9ef4-4dc7-a991-ea6257baf2f0"/>
    <ds:schemaRef ds:uri="73fb875a-8af9-4255-b008-0995492d3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FCCEE7-B40C-4DD0-84D3-524DAE3C79AF}">
  <ds:schemaRefs>
    <ds:schemaRef ds:uri="http://schemas.microsoft.com/office/extensibility/maker/v1.0"/>
    <ds:schemaRef ds:uri=""/>
  </ds:schemaRefs>
</ds:datastoreItem>
</file>

<file path=customXml/itemProps4.xml><?xml version="1.0" encoding="utf-8"?>
<ds:datastoreItem xmlns:ds="http://schemas.openxmlformats.org/officeDocument/2006/customXml" ds:itemID="{95FA841F-8B92-42B7-B835-61DD40AEA0C7}">
  <ds:schemaRefs>
    <ds:schemaRef ds:uri="http://schemas.microsoft.com/office/2006/metadata/properties"/>
    <ds:schemaRef ds:uri="http://schemas.microsoft.com/office/infopath/2007/PartnerControls"/>
    <ds:schemaRef ds:uri="73fb875a-8af9-4255-b008-0995492d31cd"/>
    <ds:schemaRef ds:uri="12363614-19a6-4ba2-943c-7caa8a5735f9"/>
    <ds:schemaRef ds:uri="http://schemas.microsoft.com/sharepoint/v3"/>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Introduction</vt:lpstr>
      <vt:lpstr>Census Team</vt:lpstr>
      <vt:lpstr>Tracker-Monthly Food Spending </vt:lpstr>
      <vt:lpstr>Tracker-Local Purchases</vt:lpstr>
      <vt:lpstr>Number of Schools</vt:lpstr>
      <vt:lpstr>Number of Gardens</vt:lpstr>
      <vt:lpstr>Number of Staff</vt:lpstr>
      <vt:lpstr>Local Food Sources</vt:lpstr>
      <vt:lpstr>Total Food Spending</vt:lpstr>
      <vt:lpstr>Top Local Items Sources</vt:lpstr>
      <vt:lpstr>Reference</vt:lpstr>
      <vt:lpstr>Top Local Items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Rosenthal, Amy - FNA</dc:creator>
  <cp:keywords/>
  <dc:description/>
  <cp:lastModifiedBy>Newman, Katie - FNA</cp:lastModifiedBy>
  <cp:revision/>
  <dcterms:created xsi:type="dcterms:W3CDTF">2026-07-08T20:27:27Z</dcterms:created>
  <dcterms:modified xsi:type="dcterms:W3CDTF">2026-10-19T21:53:42Z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0x01010020DF2ABC03FB6E4E9B76E3A625F5898B</vt:lpwstr>
  </property>
  <property fmtid="{D5CDD505-2E9C-101B-9397-08002B2CF9AE}" pid="3" name="MediaServiceImageTags">
    <vt:lpwstr/>
  </property>
</Properties>
</file>