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8548A85C-19C0-4BD8-B443-2BB881ECAB1D}" xr6:coauthVersionLast="47" xr6:coauthVersionMax="47" xr10:uidLastSave="{00000000-0000-0000-0000-000000000000}"/>
  <bookViews>
    <workbookView xWindow="-28920" yWindow="960" windowWidth="29040" windowHeight="17520" tabRatio="810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L101" i="12"/>
  <c r="A101" i="12"/>
  <c r="L100" i="12"/>
  <c r="A100" i="12"/>
  <c r="L99" i="12"/>
  <c r="A99" i="12"/>
  <c r="L98" i="12"/>
  <c r="A98" i="12"/>
  <c r="L97" i="12"/>
  <c r="A97" i="12"/>
  <c r="L96" i="12"/>
  <c r="A96" i="12"/>
  <c r="L95" i="12"/>
  <c r="A95" i="12"/>
  <c r="L94" i="12"/>
  <c r="A94" i="12"/>
  <c r="L93" i="12"/>
  <c r="A93" i="12"/>
  <c r="L92" i="12"/>
  <c r="A92" i="12"/>
  <c r="L91" i="12"/>
  <c r="A91" i="12"/>
  <c r="L90" i="12"/>
  <c r="A90" i="12"/>
  <c r="L89" i="12"/>
  <c r="A89" i="12"/>
  <c r="L88" i="12"/>
  <c r="A88" i="12"/>
  <c r="L87" i="12"/>
  <c r="A87" i="12"/>
  <c r="L86" i="12"/>
  <c r="A86" i="12"/>
  <c r="L85" i="12"/>
  <c r="A85" i="12"/>
  <c r="L84" i="12"/>
  <c r="A84" i="12"/>
  <c r="L83" i="12"/>
  <c r="A83" i="12"/>
  <c r="L82" i="12"/>
  <c r="A82" i="12"/>
  <c r="L81" i="12"/>
  <c r="A81" i="12"/>
  <c r="L80" i="12"/>
  <c r="A80" i="12"/>
  <c r="L79" i="12"/>
  <c r="A79" i="12"/>
  <c r="L78" i="12"/>
  <c r="A78" i="12"/>
  <c r="L77" i="12"/>
  <c r="A77" i="12"/>
  <c r="L76" i="12"/>
  <c r="A76" i="12"/>
  <c r="L75" i="12"/>
  <c r="A75" i="12"/>
  <c r="L74" i="12"/>
  <c r="A74" i="12"/>
  <c r="L73" i="12"/>
  <c r="A73" i="12"/>
  <c r="L72" i="12"/>
  <c r="A72" i="12"/>
  <c r="L71" i="12"/>
  <c r="A71" i="12"/>
  <c r="L70" i="12"/>
  <c r="A70" i="12"/>
  <c r="L69" i="12"/>
  <c r="A69" i="12"/>
  <c r="L68" i="12"/>
  <c r="A68" i="12"/>
  <c r="L67" i="12"/>
  <c r="A67" i="12"/>
  <c r="L66" i="12"/>
  <c r="A66" i="12"/>
  <c r="L65" i="12"/>
  <c r="A65" i="12"/>
  <c r="L64" i="12"/>
  <c r="A64" i="12"/>
  <c r="L63" i="12"/>
  <c r="A63" i="12"/>
  <c r="L62" i="12"/>
  <c r="A62" i="12"/>
  <c r="L61" i="12"/>
  <c r="A61" i="12"/>
  <c r="L60" i="12"/>
  <c r="A60" i="12"/>
  <c r="L59" i="12"/>
  <c r="A59" i="12"/>
  <c r="L58" i="12"/>
  <c r="A58" i="12"/>
  <c r="L57" i="12"/>
  <c r="A57" i="12"/>
  <c r="L56" i="12"/>
  <c r="A56" i="12"/>
  <c r="L55" i="12"/>
  <c r="A55" i="12"/>
  <c r="L54" i="12"/>
  <c r="A54" i="12"/>
  <c r="L53" i="12"/>
  <c r="A53" i="12"/>
  <c r="L52" i="12"/>
  <c r="A52" i="12"/>
  <c r="L51" i="12"/>
  <c r="A51" i="12"/>
  <c r="L50" i="12"/>
  <c r="A50" i="12"/>
  <c r="L49" i="12"/>
  <c r="A49" i="12"/>
  <c r="L48" i="12"/>
  <c r="A48" i="12"/>
  <c r="L47" i="12"/>
  <c r="A47" i="12"/>
  <c r="L46" i="12"/>
  <c r="A46" i="12"/>
  <c r="L45" i="12"/>
  <c r="A45" i="12"/>
  <c r="L44" i="12"/>
  <c r="A44" i="12"/>
  <c r="L43" i="12"/>
  <c r="A43" i="12"/>
  <c r="L42" i="12"/>
  <c r="A42" i="12"/>
  <c r="L41" i="12"/>
  <c r="A41" i="12"/>
  <c r="L40" i="12"/>
  <c r="A40" i="12"/>
  <c r="L39" i="12"/>
  <c r="A39" i="12"/>
  <c r="L38" i="12"/>
  <c r="A38" i="12"/>
  <c r="L37" i="12"/>
  <c r="A37" i="12"/>
  <c r="L36" i="12"/>
  <c r="A36" i="12"/>
  <c r="L35" i="12"/>
  <c r="A35" i="12"/>
  <c r="L34" i="12"/>
  <c r="A34" i="12"/>
  <c r="L33" i="12"/>
  <c r="A33" i="12"/>
  <c r="L32" i="12"/>
  <c r="A32" i="12"/>
  <c r="L31" i="12"/>
  <c r="A31" i="12"/>
  <c r="L30" i="12"/>
  <c r="A30" i="12"/>
  <c r="L29" i="12"/>
  <c r="A29" i="12"/>
  <c r="L28" i="12"/>
  <c r="A28" i="12"/>
  <c r="L27" i="12"/>
  <c r="A27" i="12"/>
  <c r="L26" i="12"/>
  <c r="A26" i="12"/>
  <c r="L25" i="12"/>
  <c r="A25" i="12"/>
  <c r="L24" i="12"/>
  <c r="A24" i="12"/>
  <c r="L23" i="12"/>
  <c r="A23" i="12"/>
  <c r="L22" i="12"/>
  <c r="A22" i="12"/>
  <c r="L21" i="12"/>
  <c r="A21" i="12"/>
  <c r="L20" i="12"/>
  <c r="A20" i="12"/>
  <c r="L19" i="12"/>
  <c r="A19" i="12"/>
  <c r="L18" i="12"/>
  <c r="A18" i="12"/>
  <c r="L17" i="12"/>
  <c r="A17" i="12"/>
  <c r="L16" i="12"/>
  <c r="A16" i="12"/>
  <c r="L15" i="12"/>
  <c r="A15" i="12"/>
  <c r="L14" i="12"/>
  <c r="A14" i="12"/>
  <c r="L13" i="12"/>
  <c r="A13" i="12"/>
  <c r="L12" i="12"/>
  <c r="A12" i="12"/>
  <c r="L11" i="12"/>
  <c r="A11" i="12"/>
  <c r="L10" i="12"/>
  <c r="A10" i="12"/>
  <c r="L9" i="12"/>
  <c r="A9" i="12"/>
  <c r="L8" i="12"/>
  <c r="A8" i="12"/>
  <c r="L7" i="12"/>
  <c r="A7" i="12"/>
  <c r="L6" i="12"/>
  <c r="A6" i="12"/>
  <c r="G5" i="12"/>
  <c r="F5" i="12"/>
  <c r="E5" i="12"/>
  <c r="D5" i="12"/>
  <c r="C5" i="12"/>
  <c r="B5" i="12"/>
  <c r="A3" i="12"/>
  <c r="A2" i="12"/>
  <c r="K5" i="12" s="1"/>
  <c r="L101" i="3"/>
  <c r="A101" i="3"/>
  <c r="L100" i="3"/>
  <c r="A100" i="3"/>
  <c r="L99" i="3"/>
  <c r="A99" i="3"/>
  <c r="L98" i="3"/>
  <c r="A98" i="3"/>
  <c r="L97" i="3"/>
  <c r="A97" i="3"/>
  <c r="L96" i="3"/>
  <c r="A96" i="3"/>
  <c r="L95" i="3"/>
  <c r="A95" i="3"/>
  <c r="L94" i="3"/>
  <c r="A94" i="3"/>
  <c r="L93" i="3"/>
  <c r="A93" i="3"/>
  <c r="L92" i="3"/>
  <c r="A92" i="3"/>
  <c r="L91" i="3"/>
  <c r="A91" i="3"/>
  <c r="L90" i="3"/>
  <c r="A90" i="3"/>
  <c r="L89" i="3"/>
  <c r="A89" i="3"/>
  <c r="L88" i="3"/>
  <c r="A88" i="3"/>
  <c r="L87" i="3"/>
  <c r="A87" i="3"/>
  <c r="L86" i="3"/>
  <c r="A86" i="3"/>
  <c r="L85" i="3"/>
  <c r="A85" i="3"/>
  <c r="L84" i="3"/>
  <c r="A84" i="3"/>
  <c r="L83" i="3"/>
  <c r="A83" i="3"/>
  <c r="L82" i="3"/>
  <c r="A82" i="3"/>
  <c r="L81" i="3"/>
  <c r="A81" i="3"/>
  <c r="L80" i="3"/>
  <c r="A80" i="3"/>
  <c r="L79" i="3"/>
  <c r="A79" i="3"/>
  <c r="L78" i="3"/>
  <c r="A78" i="3"/>
  <c r="L77" i="3"/>
  <c r="A77" i="3"/>
  <c r="L76" i="3"/>
  <c r="A76" i="3"/>
  <c r="L75" i="3"/>
  <c r="A75" i="3"/>
  <c r="L74" i="3"/>
  <c r="A74" i="3"/>
  <c r="L73" i="3"/>
  <c r="A73" i="3"/>
  <c r="L72" i="3"/>
  <c r="A72" i="3"/>
  <c r="L71" i="3"/>
  <c r="A71" i="3"/>
  <c r="L70" i="3"/>
  <c r="A70" i="3"/>
  <c r="L69" i="3"/>
  <c r="A69" i="3"/>
  <c r="L68" i="3"/>
  <c r="A68" i="3"/>
  <c r="L67" i="3"/>
  <c r="A67" i="3"/>
  <c r="L66" i="3"/>
  <c r="A66" i="3"/>
  <c r="L65" i="3"/>
  <c r="A65" i="3"/>
  <c r="L64" i="3"/>
  <c r="A64" i="3"/>
  <c r="L63" i="3"/>
  <c r="A63" i="3"/>
  <c r="L62" i="3"/>
  <c r="A62" i="3"/>
  <c r="L61" i="3"/>
  <c r="A61" i="3"/>
  <c r="L60" i="3"/>
  <c r="A60" i="3"/>
  <c r="L59" i="3"/>
  <c r="A59" i="3"/>
  <c r="L58" i="3"/>
  <c r="A58" i="3"/>
  <c r="L57" i="3"/>
  <c r="A57" i="3"/>
  <c r="L56" i="3"/>
  <c r="A56" i="3"/>
  <c r="L55" i="3"/>
  <c r="A55" i="3"/>
  <c r="L54" i="3"/>
  <c r="A54" i="3"/>
  <c r="L53" i="3"/>
  <c r="A53" i="3"/>
  <c r="L52" i="3"/>
  <c r="A52" i="3"/>
  <c r="L51" i="3"/>
  <c r="A51" i="3"/>
  <c r="L50" i="3"/>
  <c r="A50" i="3"/>
  <c r="L49" i="3"/>
  <c r="A49" i="3"/>
  <c r="L48" i="3"/>
  <c r="A48" i="3"/>
  <c r="L47" i="3"/>
  <c r="A47" i="3"/>
  <c r="L46" i="3"/>
  <c r="A46" i="3"/>
  <c r="L45" i="3"/>
  <c r="A45" i="3"/>
  <c r="L44" i="3"/>
  <c r="A44" i="3"/>
  <c r="L43" i="3"/>
  <c r="A43" i="3"/>
  <c r="L42" i="3"/>
  <c r="A42" i="3"/>
  <c r="L41" i="3"/>
  <c r="A41" i="3"/>
  <c r="L40" i="3"/>
  <c r="A40" i="3"/>
  <c r="L39" i="3"/>
  <c r="A39" i="3"/>
  <c r="L38" i="3"/>
  <c r="A38" i="3"/>
  <c r="L37" i="3"/>
  <c r="A37" i="3"/>
  <c r="L36" i="3"/>
  <c r="A36" i="3"/>
  <c r="L35" i="3"/>
  <c r="A35" i="3"/>
  <c r="L34" i="3"/>
  <c r="A34" i="3"/>
  <c r="L33" i="3"/>
  <c r="A33" i="3"/>
  <c r="L32" i="3"/>
  <c r="A32" i="3"/>
  <c r="L31" i="3"/>
  <c r="A31" i="3"/>
  <c r="L30" i="3"/>
  <c r="A30" i="3"/>
  <c r="L29" i="3"/>
  <c r="A29" i="3"/>
  <c r="L28" i="3"/>
  <c r="A28" i="3"/>
  <c r="L27" i="3"/>
  <c r="A27" i="3"/>
  <c r="L26" i="3"/>
  <c r="A26" i="3"/>
  <c r="L25" i="3"/>
  <c r="A25" i="3"/>
  <c r="L24" i="3"/>
  <c r="A24" i="3"/>
  <c r="L23" i="3"/>
  <c r="A23" i="3"/>
  <c r="L22" i="3"/>
  <c r="A22" i="3"/>
  <c r="L21" i="3"/>
  <c r="A21" i="3"/>
  <c r="L20" i="3"/>
  <c r="A20" i="3"/>
  <c r="L19" i="3"/>
  <c r="A19" i="3"/>
  <c r="L18" i="3"/>
  <c r="A18" i="3"/>
  <c r="L17" i="3"/>
  <c r="A17" i="3"/>
  <c r="L16" i="3"/>
  <c r="A16" i="3"/>
  <c r="L15" i="3"/>
  <c r="A15" i="3"/>
  <c r="L14" i="3"/>
  <c r="A14" i="3"/>
  <c r="L13" i="3"/>
  <c r="A13" i="3"/>
  <c r="L12" i="3"/>
  <c r="A12" i="3"/>
  <c r="L11" i="3"/>
  <c r="A11" i="3"/>
  <c r="L10" i="3"/>
  <c r="A10" i="3"/>
  <c r="L9" i="3"/>
  <c r="A9" i="3"/>
  <c r="L8" i="3"/>
  <c r="A8" i="3"/>
  <c r="L7" i="3"/>
  <c r="A7" i="3"/>
  <c r="L6" i="3"/>
  <c r="A6" i="3"/>
  <c r="G5" i="3"/>
  <c r="F5" i="3"/>
  <c r="E5" i="3"/>
  <c r="D5" i="3"/>
  <c r="C5" i="3"/>
  <c r="B5" i="3"/>
  <c r="A3" i="3"/>
  <c r="A2" i="3"/>
  <c r="K5" i="3" s="1"/>
  <c r="L101" i="4"/>
  <c r="A101" i="4"/>
  <c r="L100" i="4"/>
  <c r="A100" i="4"/>
  <c r="L99" i="4"/>
  <c r="A99" i="4"/>
  <c r="L98" i="4"/>
  <c r="A98" i="4"/>
  <c r="L97" i="4"/>
  <c r="A97" i="4"/>
  <c r="L96" i="4"/>
  <c r="A96" i="4"/>
  <c r="L95" i="4"/>
  <c r="A95" i="4"/>
  <c r="L94" i="4"/>
  <c r="A94" i="4"/>
  <c r="L93" i="4"/>
  <c r="A93" i="4"/>
  <c r="L92" i="4"/>
  <c r="A92" i="4"/>
  <c r="L91" i="4"/>
  <c r="A91" i="4"/>
  <c r="L90" i="4"/>
  <c r="A90" i="4"/>
  <c r="L89" i="4"/>
  <c r="A89" i="4"/>
  <c r="L88" i="4"/>
  <c r="A88" i="4"/>
  <c r="L87" i="4"/>
  <c r="A87" i="4"/>
  <c r="L86" i="4"/>
  <c r="A86" i="4"/>
  <c r="L85" i="4"/>
  <c r="A85" i="4"/>
  <c r="L84" i="4"/>
  <c r="A84" i="4"/>
  <c r="L83" i="4"/>
  <c r="A83" i="4"/>
  <c r="L82" i="4"/>
  <c r="A82" i="4"/>
  <c r="L81" i="4"/>
  <c r="A81" i="4"/>
  <c r="L80" i="4"/>
  <c r="A80" i="4"/>
  <c r="L79" i="4"/>
  <c r="A79" i="4"/>
  <c r="L78" i="4"/>
  <c r="A78" i="4"/>
  <c r="L77" i="4"/>
  <c r="A77" i="4"/>
  <c r="L76" i="4"/>
  <c r="A76" i="4"/>
  <c r="L75" i="4"/>
  <c r="A75" i="4"/>
  <c r="L74" i="4"/>
  <c r="A74" i="4"/>
  <c r="L73" i="4"/>
  <c r="A73" i="4"/>
  <c r="L72" i="4"/>
  <c r="A72" i="4"/>
  <c r="L71" i="4"/>
  <c r="A71" i="4"/>
  <c r="L70" i="4"/>
  <c r="A70" i="4"/>
  <c r="L69" i="4"/>
  <c r="A69" i="4"/>
  <c r="L68" i="4"/>
  <c r="A68" i="4"/>
  <c r="L67" i="4"/>
  <c r="A67" i="4"/>
  <c r="L66" i="4"/>
  <c r="A66" i="4"/>
  <c r="L65" i="4"/>
  <c r="A65" i="4"/>
  <c r="L64" i="4"/>
  <c r="A64" i="4"/>
  <c r="L63" i="4"/>
  <c r="A63" i="4"/>
  <c r="L62" i="4"/>
  <c r="A62" i="4"/>
  <c r="L61" i="4"/>
  <c r="A61" i="4"/>
  <c r="L60" i="4"/>
  <c r="A60" i="4"/>
  <c r="L59" i="4"/>
  <c r="A59" i="4"/>
  <c r="L58" i="4"/>
  <c r="A58" i="4"/>
  <c r="L57" i="4"/>
  <c r="A57" i="4"/>
  <c r="L56" i="4"/>
  <c r="A56" i="4"/>
  <c r="L55" i="4"/>
  <c r="A55" i="4"/>
  <c r="L54" i="4"/>
  <c r="A54" i="4"/>
  <c r="L53" i="4"/>
  <c r="A53" i="4"/>
  <c r="L52" i="4"/>
  <c r="A52" i="4"/>
  <c r="L51" i="4"/>
  <c r="A51" i="4"/>
  <c r="L50" i="4"/>
  <c r="A50" i="4"/>
  <c r="L49" i="4"/>
  <c r="A49" i="4"/>
  <c r="L48" i="4"/>
  <c r="A48" i="4"/>
  <c r="L47" i="4"/>
  <c r="A47" i="4"/>
  <c r="L46" i="4"/>
  <c r="A46" i="4"/>
  <c r="L45" i="4"/>
  <c r="A45" i="4"/>
  <c r="L44" i="4"/>
  <c r="A44" i="4"/>
  <c r="L43" i="4"/>
  <c r="A43" i="4"/>
  <c r="L42" i="4"/>
  <c r="A42" i="4"/>
  <c r="L41" i="4"/>
  <c r="A41" i="4"/>
  <c r="L40" i="4"/>
  <c r="A40" i="4"/>
  <c r="L39" i="4"/>
  <c r="A39" i="4"/>
  <c r="L38" i="4"/>
  <c r="A38" i="4"/>
  <c r="L37" i="4"/>
  <c r="A37" i="4"/>
  <c r="L36" i="4"/>
  <c r="A36" i="4"/>
  <c r="L35" i="4"/>
  <c r="A35" i="4"/>
  <c r="L34" i="4"/>
  <c r="A34" i="4"/>
  <c r="L33" i="4"/>
  <c r="A33" i="4"/>
  <c r="L32" i="4"/>
  <c r="A32" i="4"/>
  <c r="L31" i="4"/>
  <c r="A31" i="4"/>
  <c r="L30" i="4"/>
  <c r="A30" i="4"/>
  <c r="L29" i="4"/>
  <c r="A29" i="4"/>
  <c r="L28" i="4"/>
  <c r="A28" i="4"/>
  <c r="L27" i="4"/>
  <c r="A27" i="4"/>
  <c r="L26" i="4"/>
  <c r="A26" i="4"/>
  <c r="L25" i="4"/>
  <c r="A25" i="4"/>
  <c r="L24" i="4"/>
  <c r="A24" i="4"/>
  <c r="L23" i="4"/>
  <c r="A23" i="4"/>
  <c r="L22" i="4"/>
  <c r="A22" i="4"/>
  <c r="L21" i="4"/>
  <c r="A21" i="4"/>
  <c r="L20" i="4"/>
  <c r="A20" i="4"/>
  <c r="L19" i="4"/>
  <c r="A19" i="4"/>
  <c r="L18" i="4"/>
  <c r="A18" i="4"/>
  <c r="L17" i="4"/>
  <c r="A17" i="4"/>
  <c r="L16" i="4"/>
  <c r="A16" i="4"/>
  <c r="L15" i="4"/>
  <c r="A15" i="4"/>
  <c r="L14" i="4"/>
  <c r="A14" i="4"/>
  <c r="L13" i="4"/>
  <c r="A13" i="4"/>
  <c r="L12" i="4"/>
  <c r="A12" i="4"/>
  <c r="L11" i="4"/>
  <c r="A11" i="4"/>
  <c r="L10" i="4"/>
  <c r="A10" i="4"/>
  <c r="L9" i="4"/>
  <c r="A9" i="4"/>
  <c r="L8" i="4"/>
  <c r="A8" i="4"/>
  <c r="L7" i="4"/>
  <c r="A7" i="4"/>
  <c r="L6" i="4"/>
  <c r="A6" i="4"/>
  <c r="G5" i="4"/>
  <c r="F5" i="4"/>
  <c r="E5" i="4"/>
  <c r="D5" i="4"/>
  <c r="C5" i="4"/>
  <c r="B5" i="4"/>
  <c r="A3" i="4"/>
  <c r="A2" i="4"/>
  <c r="K5" i="4" s="1"/>
  <c r="L101" i="5"/>
  <c r="A101" i="5"/>
  <c r="L100" i="5"/>
  <c r="A100" i="5"/>
  <c r="L99" i="5"/>
  <c r="A99" i="5"/>
  <c r="L98" i="5"/>
  <c r="A98" i="5"/>
  <c r="L97" i="5"/>
  <c r="A97" i="5"/>
  <c r="L96" i="5"/>
  <c r="A96" i="5"/>
  <c r="L95" i="5"/>
  <c r="A95" i="5"/>
  <c r="L94" i="5"/>
  <c r="A94" i="5"/>
  <c r="L93" i="5"/>
  <c r="A93" i="5"/>
  <c r="L92" i="5"/>
  <c r="A92" i="5"/>
  <c r="L91" i="5"/>
  <c r="A91" i="5"/>
  <c r="L90" i="5"/>
  <c r="A90" i="5"/>
  <c r="L89" i="5"/>
  <c r="A89" i="5"/>
  <c r="L88" i="5"/>
  <c r="A88" i="5"/>
  <c r="L87" i="5"/>
  <c r="A87" i="5"/>
  <c r="L86" i="5"/>
  <c r="A86" i="5"/>
  <c r="L85" i="5"/>
  <c r="A85" i="5"/>
  <c r="L84" i="5"/>
  <c r="A84" i="5"/>
  <c r="L83" i="5"/>
  <c r="A83" i="5"/>
  <c r="L82" i="5"/>
  <c r="A82" i="5"/>
  <c r="L81" i="5"/>
  <c r="A81" i="5"/>
  <c r="L80" i="5"/>
  <c r="A80" i="5"/>
  <c r="L79" i="5"/>
  <c r="A79" i="5"/>
  <c r="L78" i="5"/>
  <c r="A78" i="5"/>
  <c r="L77" i="5"/>
  <c r="A77" i="5"/>
  <c r="L76" i="5"/>
  <c r="A76" i="5"/>
  <c r="L75" i="5"/>
  <c r="A75" i="5"/>
  <c r="L74" i="5"/>
  <c r="A74" i="5"/>
  <c r="L73" i="5"/>
  <c r="A73" i="5"/>
  <c r="L72" i="5"/>
  <c r="A72" i="5"/>
  <c r="L71" i="5"/>
  <c r="A71" i="5"/>
  <c r="L70" i="5"/>
  <c r="A70" i="5"/>
  <c r="L69" i="5"/>
  <c r="A69" i="5"/>
  <c r="L68" i="5"/>
  <c r="A68" i="5"/>
  <c r="L67" i="5"/>
  <c r="A67" i="5"/>
  <c r="L66" i="5"/>
  <c r="A66" i="5"/>
  <c r="L65" i="5"/>
  <c r="A65" i="5"/>
  <c r="L64" i="5"/>
  <c r="A64" i="5"/>
  <c r="L63" i="5"/>
  <c r="A63" i="5"/>
  <c r="L62" i="5"/>
  <c r="A62" i="5"/>
  <c r="L61" i="5"/>
  <c r="A61" i="5"/>
  <c r="L60" i="5"/>
  <c r="A60" i="5"/>
  <c r="L59" i="5"/>
  <c r="A59" i="5"/>
  <c r="L58" i="5"/>
  <c r="A58" i="5"/>
  <c r="L57" i="5"/>
  <c r="A57" i="5"/>
  <c r="L56" i="5"/>
  <c r="A56" i="5"/>
  <c r="L55" i="5"/>
  <c r="A55" i="5"/>
  <c r="L54" i="5"/>
  <c r="A54" i="5"/>
  <c r="L53" i="5"/>
  <c r="A53" i="5"/>
  <c r="L52" i="5"/>
  <c r="A52" i="5"/>
  <c r="L51" i="5"/>
  <c r="A51" i="5"/>
  <c r="L50" i="5"/>
  <c r="A50" i="5"/>
  <c r="L49" i="5"/>
  <c r="A49" i="5"/>
  <c r="L48" i="5"/>
  <c r="A48" i="5"/>
  <c r="L47" i="5"/>
  <c r="A47" i="5"/>
  <c r="L46" i="5"/>
  <c r="A46" i="5"/>
  <c r="L45" i="5"/>
  <c r="A45" i="5"/>
  <c r="L44" i="5"/>
  <c r="A44" i="5"/>
  <c r="L43" i="5"/>
  <c r="A43" i="5"/>
  <c r="L42" i="5"/>
  <c r="A42" i="5"/>
  <c r="L41" i="5"/>
  <c r="A41" i="5"/>
  <c r="L40" i="5"/>
  <c r="A40" i="5"/>
  <c r="L39" i="5"/>
  <c r="A39" i="5"/>
  <c r="L38" i="5"/>
  <c r="A38" i="5"/>
  <c r="L37" i="5"/>
  <c r="A37" i="5"/>
  <c r="L36" i="5"/>
  <c r="A36" i="5"/>
  <c r="L35" i="5"/>
  <c r="A35" i="5"/>
  <c r="L34" i="5"/>
  <c r="A34" i="5"/>
  <c r="L33" i="5"/>
  <c r="A33" i="5"/>
  <c r="L32" i="5"/>
  <c r="A32" i="5"/>
  <c r="L31" i="5"/>
  <c r="A31" i="5"/>
  <c r="L30" i="5"/>
  <c r="A30" i="5"/>
  <c r="L29" i="5"/>
  <c r="A29" i="5"/>
  <c r="L28" i="5"/>
  <c r="A28" i="5"/>
  <c r="L27" i="5"/>
  <c r="A27" i="5"/>
  <c r="L26" i="5"/>
  <c r="A26" i="5"/>
  <c r="L25" i="5"/>
  <c r="A25" i="5"/>
  <c r="L24" i="5"/>
  <c r="A24" i="5"/>
  <c r="L23" i="5"/>
  <c r="A23" i="5"/>
  <c r="L22" i="5"/>
  <c r="A22" i="5"/>
  <c r="L21" i="5"/>
  <c r="A21" i="5"/>
  <c r="L20" i="5"/>
  <c r="A20" i="5"/>
  <c r="L19" i="5"/>
  <c r="A19" i="5"/>
  <c r="L18" i="5"/>
  <c r="A18" i="5"/>
  <c r="L17" i="5"/>
  <c r="A17" i="5"/>
  <c r="L16" i="5"/>
  <c r="A16" i="5"/>
  <c r="L15" i="5"/>
  <c r="A15" i="5"/>
  <c r="L14" i="5"/>
  <c r="A14" i="5"/>
  <c r="L13" i="5"/>
  <c r="A13" i="5"/>
  <c r="L12" i="5"/>
  <c r="A12" i="5"/>
  <c r="L11" i="5"/>
  <c r="A11" i="5"/>
  <c r="L10" i="5"/>
  <c r="A10" i="5"/>
  <c r="L9" i="5"/>
  <c r="A9" i="5"/>
  <c r="L8" i="5"/>
  <c r="A8" i="5"/>
  <c r="L7" i="5"/>
  <c r="A7" i="5"/>
  <c r="L6" i="5"/>
  <c r="A6" i="5"/>
  <c r="G5" i="5"/>
  <c r="F5" i="5"/>
  <c r="E5" i="5"/>
  <c r="D5" i="5"/>
  <c r="C5" i="5"/>
  <c r="B5" i="5"/>
  <c r="A3" i="5"/>
  <c r="A2" i="5"/>
  <c r="K5" i="5" s="1"/>
  <c r="L101" i="6"/>
  <c r="A101" i="6"/>
  <c r="L100" i="6"/>
  <c r="A100" i="6"/>
  <c r="L99" i="6"/>
  <c r="A99" i="6"/>
  <c r="L98" i="6"/>
  <c r="A98" i="6"/>
  <c r="L97" i="6"/>
  <c r="A97" i="6"/>
  <c r="L96" i="6"/>
  <c r="A96" i="6"/>
  <c r="L95" i="6"/>
  <c r="A95" i="6"/>
  <c r="L94" i="6"/>
  <c r="A94" i="6"/>
  <c r="L93" i="6"/>
  <c r="A93" i="6"/>
  <c r="L92" i="6"/>
  <c r="A92" i="6"/>
  <c r="L91" i="6"/>
  <c r="A91" i="6"/>
  <c r="L90" i="6"/>
  <c r="A90" i="6"/>
  <c r="L89" i="6"/>
  <c r="A89" i="6"/>
  <c r="L88" i="6"/>
  <c r="A88" i="6"/>
  <c r="L87" i="6"/>
  <c r="A87" i="6"/>
  <c r="L86" i="6"/>
  <c r="A86" i="6"/>
  <c r="L85" i="6"/>
  <c r="A85" i="6"/>
  <c r="L84" i="6"/>
  <c r="A84" i="6"/>
  <c r="L83" i="6"/>
  <c r="A83" i="6"/>
  <c r="L82" i="6"/>
  <c r="A82" i="6"/>
  <c r="L81" i="6"/>
  <c r="A81" i="6"/>
  <c r="L80" i="6"/>
  <c r="A80" i="6"/>
  <c r="L79" i="6"/>
  <c r="A79" i="6"/>
  <c r="L78" i="6"/>
  <c r="A78" i="6"/>
  <c r="L77" i="6"/>
  <c r="A77" i="6"/>
  <c r="L76" i="6"/>
  <c r="A76" i="6"/>
  <c r="L75" i="6"/>
  <c r="A75" i="6"/>
  <c r="L74" i="6"/>
  <c r="A74" i="6"/>
  <c r="L73" i="6"/>
  <c r="A73" i="6"/>
  <c r="L72" i="6"/>
  <c r="A72" i="6"/>
  <c r="L71" i="6"/>
  <c r="A71" i="6"/>
  <c r="L70" i="6"/>
  <c r="A70" i="6"/>
  <c r="L69" i="6"/>
  <c r="A69" i="6"/>
  <c r="L68" i="6"/>
  <c r="A68" i="6"/>
  <c r="L67" i="6"/>
  <c r="A67" i="6"/>
  <c r="L66" i="6"/>
  <c r="A66" i="6"/>
  <c r="L65" i="6"/>
  <c r="A65" i="6"/>
  <c r="L64" i="6"/>
  <c r="A64" i="6"/>
  <c r="L63" i="6"/>
  <c r="A63" i="6"/>
  <c r="L62" i="6"/>
  <c r="A62" i="6"/>
  <c r="L61" i="6"/>
  <c r="A61" i="6"/>
  <c r="L60" i="6"/>
  <c r="A60" i="6"/>
  <c r="L59" i="6"/>
  <c r="A59" i="6"/>
  <c r="L58" i="6"/>
  <c r="A58" i="6"/>
  <c r="L57" i="6"/>
  <c r="A57" i="6"/>
  <c r="L56" i="6"/>
  <c r="A56" i="6"/>
  <c r="L55" i="6"/>
  <c r="A55" i="6"/>
  <c r="L54" i="6"/>
  <c r="A54" i="6"/>
  <c r="L53" i="6"/>
  <c r="A53" i="6"/>
  <c r="L52" i="6"/>
  <c r="A52" i="6"/>
  <c r="L51" i="6"/>
  <c r="A51" i="6"/>
  <c r="L50" i="6"/>
  <c r="A50" i="6"/>
  <c r="L49" i="6"/>
  <c r="A49" i="6"/>
  <c r="L48" i="6"/>
  <c r="A48" i="6"/>
  <c r="L47" i="6"/>
  <c r="A47" i="6"/>
  <c r="L46" i="6"/>
  <c r="A46" i="6"/>
  <c r="L45" i="6"/>
  <c r="A45" i="6"/>
  <c r="L44" i="6"/>
  <c r="A44" i="6"/>
  <c r="L43" i="6"/>
  <c r="A43" i="6"/>
  <c r="L42" i="6"/>
  <c r="A42" i="6"/>
  <c r="L41" i="6"/>
  <c r="A41" i="6"/>
  <c r="L40" i="6"/>
  <c r="A40" i="6"/>
  <c r="L39" i="6"/>
  <c r="A39" i="6"/>
  <c r="L38" i="6"/>
  <c r="A38" i="6"/>
  <c r="L37" i="6"/>
  <c r="A37" i="6"/>
  <c r="L36" i="6"/>
  <c r="A36" i="6"/>
  <c r="L35" i="6"/>
  <c r="A35" i="6"/>
  <c r="L34" i="6"/>
  <c r="A34" i="6"/>
  <c r="L33" i="6"/>
  <c r="A33" i="6"/>
  <c r="L32" i="6"/>
  <c r="A32" i="6"/>
  <c r="L31" i="6"/>
  <c r="A31" i="6"/>
  <c r="L30" i="6"/>
  <c r="A30" i="6"/>
  <c r="L29" i="6"/>
  <c r="A29" i="6"/>
  <c r="L28" i="6"/>
  <c r="A28" i="6"/>
  <c r="L27" i="6"/>
  <c r="A27" i="6"/>
  <c r="L26" i="6"/>
  <c r="A26" i="6"/>
  <c r="L25" i="6"/>
  <c r="A25" i="6"/>
  <c r="L24" i="6"/>
  <c r="A24" i="6"/>
  <c r="L23" i="6"/>
  <c r="A23" i="6"/>
  <c r="L22" i="6"/>
  <c r="A22" i="6"/>
  <c r="L21" i="6"/>
  <c r="A21" i="6"/>
  <c r="L20" i="6"/>
  <c r="A20" i="6"/>
  <c r="L19" i="6"/>
  <c r="A19" i="6"/>
  <c r="L18" i="6"/>
  <c r="A18" i="6"/>
  <c r="L17" i="6"/>
  <c r="A17" i="6"/>
  <c r="L16" i="6"/>
  <c r="A16" i="6"/>
  <c r="L15" i="6"/>
  <c r="A15" i="6"/>
  <c r="L14" i="6"/>
  <c r="A14" i="6"/>
  <c r="L13" i="6"/>
  <c r="A13" i="6"/>
  <c r="L12" i="6"/>
  <c r="A12" i="6"/>
  <c r="L11" i="6"/>
  <c r="A11" i="6"/>
  <c r="L10" i="6"/>
  <c r="A10" i="6"/>
  <c r="L9" i="6"/>
  <c r="A9" i="6"/>
  <c r="L8" i="6"/>
  <c r="A8" i="6"/>
  <c r="L7" i="6"/>
  <c r="A7" i="6"/>
  <c r="L6" i="6"/>
  <c r="A6" i="6"/>
  <c r="G5" i="6"/>
  <c r="F5" i="6"/>
  <c r="E5" i="6"/>
  <c r="D5" i="6"/>
  <c r="C5" i="6"/>
  <c r="B5" i="6"/>
  <c r="A3" i="6"/>
  <c r="A2" i="6"/>
  <c r="K5" i="6" s="1"/>
  <c r="L101" i="7"/>
  <c r="A101" i="7"/>
  <c r="L100" i="7"/>
  <c r="A100" i="7"/>
  <c r="L99" i="7"/>
  <c r="A99" i="7"/>
  <c r="L98" i="7"/>
  <c r="A98" i="7"/>
  <c r="L97" i="7"/>
  <c r="A97" i="7"/>
  <c r="L96" i="7"/>
  <c r="A96" i="7"/>
  <c r="L95" i="7"/>
  <c r="A95" i="7"/>
  <c r="L94" i="7"/>
  <c r="A94" i="7"/>
  <c r="L93" i="7"/>
  <c r="A93" i="7"/>
  <c r="L92" i="7"/>
  <c r="A92" i="7"/>
  <c r="L91" i="7"/>
  <c r="A91" i="7"/>
  <c r="L90" i="7"/>
  <c r="A90" i="7"/>
  <c r="L89" i="7"/>
  <c r="A89" i="7"/>
  <c r="L88" i="7"/>
  <c r="A88" i="7"/>
  <c r="L87" i="7"/>
  <c r="A87" i="7"/>
  <c r="L86" i="7"/>
  <c r="A86" i="7"/>
  <c r="L85" i="7"/>
  <c r="A85" i="7"/>
  <c r="L84" i="7"/>
  <c r="A84" i="7"/>
  <c r="L83" i="7"/>
  <c r="A83" i="7"/>
  <c r="L82" i="7"/>
  <c r="A82" i="7"/>
  <c r="L81" i="7"/>
  <c r="A81" i="7"/>
  <c r="L80" i="7"/>
  <c r="A80" i="7"/>
  <c r="L79" i="7"/>
  <c r="A79" i="7"/>
  <c r="L78" i="7"/>
  <c r="A78" i="7"/>
  <c r="L77" i="7"/>
  <c r="A77" i="7"/>
  <c r="L76" i="7"/>
  <c r="A76" i="7"/>
  <c r="L75" i="7"/>
  <c r="A75" i="7"/>
  <c r="L74" i="7"/>
  <c r="A74" i="7"/>
  <c r="L73" i="7"/>
  <c r="A73" i="7"/>
  <c r="L72" i="7"/>
  <c r="A72" i="7"/>
  <c r="L71" i="7"/>
  <c r="A71" i="7"/>
  <c r="L70" i="7"/>
  <c r="A70" i="7"/>
  <c r="L69" i="7"/>
  <c r="A69" i="7"/>
  <c r="L68" i="7"/>
  <c r="A68" i="7"/>
  <c r="L67" i="7"/>
  <c r="A67" i="7"/>
  <c r="L66" i="7"/>
  <c r="A66" i="7"/>
  <c r="L65" i="7"/>
  <c r="A65" i="7"/>
  <c r="L64" i="7"/>
  <c r="A64" i="7"/>
  <c r="L63" i="7"/>
  <c r="A63" i="7"/>
  <c r="L62" i="7"/>
  <c r="A62" i="7"/>
  <c r="L61" i="7"/>
  <c r="A61" i="7"/>
  <c r="L60" i="7"/>
  <c r="A60" i="7"/>
  <c r="L59" i="7"/>
  <c r="A59" i="7"/>
  <c r="L58" i="7"/>
  <c r="A58" i="7"/>
  <c r="L57" i="7"/>
  <c r="A57" i="7"/>
  <c r="L56" i="7"/>
  <c r="A56" i="7"/>
  <c r="L55" i="7"/>
  <c r="A55" i="7"/>
  <c r="L54" i="7"/>
  <c r="A54" i="7"/>
  <c r="L53" i="7"/>
  <c r="A53" i="7"/>
  <c r="L52" i="7"/>
  <c r="A52" i="7"/>
  <c r="L51" i="7"/>
  <c r="A51" i="7"/>
  <c r="L50" i="7"/>
  <c r="A50" i="7"/>
  <c r="L49" i="7"/>
  <c r="A49" i="7"/>
  <c r="L48" i="7"/>
  <c r="A48" i="7"/>
  <c r="L47" i="7"/>
  <c r="A47" i="7"/>
  <c r="L46" i="7"/>
  <c r="A46" i="7"/>
  <c r="L45" i="7"/>
  <c r="A45" i="7"/>
  <c r="L44" i="7"/>
  <c r="A44" i="7"/>
  <c r="L43" i="7"/>
  <c r="A43" i="7"/>
  <c r="L42" i="7"/>
  <c r="A42" i="7"/>
  <c r="L41" i="7"/>
  <c r="A41" i="7"/>
  <c r="L40" i="7"/>
  <c r="A40" i="7"/>
  <c r="L39" i="7"/>
  <c r="A39" i="7"/>
  <c r="L38" i="7"/>
  <c r="A38" i="7"/>
  <c r="L37" i="7"/>
  <c r="A37" i="7"/>
  <c r="L36" i="7"/>
  <c r="A36" i="7"/>
  <c r="L35" i="7"/>
  <c r="A35" i="7"/>
  <c r="L34" i="7"/>
  <c r="A34" i="7"/>
  <c r="L33" i="7"/>
  <c r="A33" i="7"/>
  <c r="L32" i="7"/>
  <c r="A32" i="7"/>
  <c r="L31" i="7"/>
  <c r="A31" i="7"/>
  <c r="L30" i="7"/>
  <c r="A30" i="7"/>
  <c r="L29" i="7"/>
  <c r="A29" i="7"/>
  <c r="L28" i="7"/>
  <c r="A28" i="7"/>
  <c r="L27" i="7"/>
  <c r="A27" i="7"/>
  <c r="L26" i="7"/>
  <c r="A26" i="7"/>
  <c r="L25" i="7"/>
  <c r="A25" i="7"/>
  <c r="L24" i="7"/>
  <c r="A24" i="7"/>
  <c r="L23" i="7"/>
  <c r="A23" i="7"/>
  <c r="L22" i="7"/>
  <c r="A22" i="7"/>
  <c r="L21" i="7"/>
  <c r="A21" i="7"/>
  <c r="L20" i="7"/>
  <c r="A20" i="7"/>
  <c r="L19" i="7"/>
  <c r="A19" i="7"/>
  <c r="L18" i="7"/>
  <c r="A18" i="7"/>
  <c r="L17" i="7"/>
  <c r="A17" i="7"/>
  <c r="L16" i="7"/>
  <c r="A16" i="7"/>
  <c r="L15" i="7"/>
  <c r="A15" i="7"/>
  <c r="L14" i="7"/>
  <c r="A14" i="7"/>
  <c r="L13" i="7"/>
  <c r="A13" i="7"/>
  <c r="L12" i="7"/>
  <c r="A12" i="7"/>
  <c r="L11" i="7"/>
  <c r="A11" i="7"/>
  <c r="L10" i="7"/>
  <c r="A10" i="7"/>
  <c r="L9" i="7"/>
  <c r="A9" i="7"/>
  <c r="L8" i="7"/>
  <c r="A8" i="7"/>
  <c r="L7" i="7"/>
  <c r="A7" i="7"/>
  <c r="L6" i="7"/>
  <c r="A6" i="7"/>
  <c r="G5" i="7"/>
  <c r="F5" i="7"/>
  <c r="E5" i="7"/>
  <c r="D5" i="7"/>
  <c r="C5" i="7"/>
  <c r="B5" i="7"/>
  <c r="A3" i="7"/>
  <c r="A2" i="7"/>
  <c r="K5" i="7" s="1"/>
  <c r="L101" i="17"/>
  <c r="A101" i="17"/>
  <c r="L100" i="17"/>
  <c r="A100" i="17"/>
  <c r="L99" i="17"/>
  <c r="A99" i="17"/>
  <c r="L98" i="17"/>
  <c r="A98" i="17"/>
  <c r="L97" i="17"/>
  <c r="A97" i="17"/>
  <c r="L96" i="17"/>
  <c r="A96" i="17"/>
  <c r="L95" i="17"/>
  <c r="A95" i="17"/>
  <c r="L94" i="17"/>
  <c r="A94" i="17"/>
  <c r="L93" i="17"/>
  <c r="A93" i="17"/>
  <c r="L92" i="17"/>
  <c r="A92" i="17"/>
  <c r="L91" i="17"/>
  <c r="A91" i="17"/>
  <c r="L90" i="17"/>
  <c r="A90" i="17"/>
  <c r="L89" i="17"/>
  <c r="A89" i="17"/>
  <c r="L88" i="17"/>
  <c r="A88" i="17"/>
  <c r="L87" i="17"/>
  <c r="A87" i="17"/>
  <c r="L86" i="17"/>
  <c r="A86" i="17"/>
  <c r="L85" i="17"/>
  <c r="A85" i="17"/>
  <c r="L84" i="17"/>
  <c r="A84" i="17"/>
  <c r="L83" i="17"/>
  <c r="A83" i="17"/>
  <c r="L82" i="17"/>
  <c r="A82" i="17"/>
  <c r="L81" i="17"/>
  <c r="A81" i="17"/>
  <c r="L80" i="17"/>
  <c r="A80" i="17"/>
  <c r="L79" i="17"/>
  <c r="A79" i="17"/>
  <c r="L78" i="17"/>
  <c r="A78" i="17"/>
  <c r="L77" i="17"/>
  <c r="A77" i="17"/>
  <c r="L76" i="17"/>
  <c r="A76" i="17"/>
  <c r="L75" i="17"/>
  <c r="A75" i="17"/>
  <c r="L74" i="17"/>
  <c r="A74" i="17"/>
  <c r="L73" i="17"/>
  <c r="A73" i="17"/>
  <c r="L72" i="17"/>
  <c r="A72" i="17"/>
  <c r="L71" i="17"/>
  <c r="A71" i="17"/>
  <c r="L70" i="17"/>
  <c r="A70" i="17"/>
  <c r="L69" i="17"/>
  <c r="A69" i="17"/>
  <c r="L68" i="17"/>
  <c r="A68" i="17"/>
  <c r="L67" i="17"/>
  <c r="A67" i="17"/>
  <c r="L66" i="17"/>
  <c r="A66" i="17"/>
  <c r="L65" i="17"/>
  <c r="A65" i="17"/>
  <c r="L64" i="17"/>
  <c r="A64" i="17"/>
  <c r="L63" i="17"/>
  <c r="A63" i="17"/>
  <c r="L62" i="17"/>
  <c r="A62" i="17"/>
  <c r="L61" i="17"/>
  <c r="A61" i="17"/>
  <c r="L60" i="17"/>
  <c r="A60" i="17"/>
  <c r="L59" i="17"/>
  <c r="A59" i="17"/>
  <c r="L58" i="17"/>
  <c r="A58" i="17"/>
  <c r="L57" i="17"/>
  <c r="A57" i="17"/>
  <c r="L56" i="17"/>
  <c r="A56" i="17"/>
  <c r="L55" i="17"/>
  <c r="A55" i="17"/>
  <c r="L54" i="17"/>
  <c r="A54" i="17"/>
  <c r="L53" i="17"/>
  <c r="A53" i="17"/>
  <c r="L52" i="17"/>
  <c r="A52" i="17"/>
  <c r="L51" i="17"/>
  <c r="A51" i="17"/>
  <c r="L50" i="17"/>
  <c r="A50" i="17"/>
  <c r="L49" i="17"/>
  <c r="A49" i="17"/>
  <c r="L48" i="17"/>
  <c r="A48" i="17"/>
  <c r="L47" i="17"/>
  <c r="A47" i="17"/>
  <c r="L46" i="17"/>
  <c r="A46" i="17"/>
  <c r="L45" i="17"/>
  <c r="A45" i="17"/>
  <c r="L44" i="17"/>
  <c r="A44" i="17"/>
  <c r="L43" i="17"/>
  <c r="A43" i="17"/>
  <c r="L42" i="17"/>
  <c r="A42" i="17"/>
  <c r="L41" i="17"/>
  <c r="A41" i="17"/>
  <c r="L40" i="17"/>
  <c r="A40" i="17"/>
  <c r="L39" i="17"/>
  <c r="A39" i="17"/>
  <c r="L38" i="17"/>
  <c r="A38" i="17"/>
  <c r="L37" i="17"/>
  <c r="A37" i="17"/>
  <c r="L36" i="17"/>
  <c r="A36" i="17"/>
  <c r="L35" i="17"/>
  <c r="A35" i="17"/>
  <c r="L34" i="17"/>
  <c r="A34" i="17"/>
  <c r="L33" i="17"/>
  <c r="A33" i="17"/>
  <c r="L32" i="17"/>
  <c r="A32" i="17"/>
  <c r="L31" i="17"/>
  <c r="A31" i="17"/>
  <c r="L30" i="17"/>
  <c r="A30" i="17"/>
  <c r="L29" i="17"/>
  <c r="A29" i="17"/>
  <c r="L28" i="17"/>
  <c r="A28" i="17"/>
  <c r="L27" i="17"/>
  <c r="A27" i="17"/>
  <c r="L26" i="17"/>
  <c r="A26" i="17"/>
  <c r="L25" i="17"/>
  <c r="A25" i="17"/>
  <c r="L24" i="17"/>
  <c r="A24" i="17"/>
  <c r="L23" i="17"/>
  <c r="A23" i="17"/>
  <c r="L22" i="17"/>
  <c r="A22" i="17"/>
  <c r="L21" i="17"/>
  <c r="A21" i="17"/>
  <c r="L20" i="17"/>
  <c r="A20" i="17"/>
  <c r="L19" i="17"/>
  <c r="A19" i="17"/>
  <c r="L18" i="17"/>
  <c r="A18" i="17"/>
  <c r="L17" i="17"/>
  <c r="A17" i="17"/>
  <c r="L16" i="17"/>
  <c r="A16" i="17"/>
  <c r="L15" i="17"/>
  <c r="A15" i="17"/>
  <c r="L14" i="17"/>
  <c r="A14" i="17"/>
  <c r="L13" i="17"/>
  <c r="A13" i="17"/>
  <c r="L12" i="17"/>
  <c r="A12" i="17"/>
  <c r="L11" i="17"/>
  <c r="A11" i="17"/>
  <c r="L10" i="17"/>
  <c r="A10" i="17"/>
  <c r="L9" i="17"/>
  <c r="A9" i="17"/>
  <c r="L8" i="17"/>
  <c r="A8" i="17"/>
  <c r="L7" i="17"/>
  <c r="A7" i="17"/>
  <c r="L6" i="17"/>
  <c r="A6" i="17"/>
  <c r="G5" i="17"/>
  <c r="F5" i="17"/>
  <c r="E5" i="17"/>
  <c r="D5" i="17"/>
  <c r="C5" i="17"/>
  <c r="B5" i="17"/>
  <c r="A3" i="17"/>
  <c r="A2" i="17"/>
  <c r="K5" i="17" s="1"/>
  <c r="L101" i="16"/>
  <c r="A101" i="16"/>
  <c r="L100" i="16"/>
  <c r="A100" i="16"/>
  <c r="L99" i="16"/>
  <c r="A99" i="16"/>
  <c r="L98" i="16"/>
  <c r="A98" i="16"/>
  <c r="L97" i="16"/>
  <c r="A97" i="16"/>
  <c r="L96" i="16"/>
  <c r="A96" i="16"/>
  <c r="L95" i="16"/>
  <c r="A95" i="16"/>
  <c r="L94" i="16"/>
  <c r="A94" i="16"/>
  <c r="L93" i="16"/>
  <c r="A93" i="16"/>
  <c r="L92" i="16"/>
  <c r="A92" i="16"/>
  <c r="L91" i="16"/>
  <c r="A91" i="16"/>
  <c r="L90" i="16"/>
  <c r="A90" i="16"/>
  <c r="L89" i="16"/>
  <c r="A89" i="16"/>
  <c r="L88" i="16"/>
  <c r="A88" i="16"/>
  <c r="L87" i="16"/>
  <c r="A87" i="16"/>
  <c r="L86" i="16"/>
  <c r="A86" i="16"/>
  <c r="L85" i="16"/>
  <c r="A85" i="16"/>
  <c r="L84" i="16"/>
  <c r="A84" i="16"/>
  <c r="L83" i="16"/>
  <c r="A83" i="16"/>
  <c r="L82" i="16"/>
  <c r="A82" i="16"/>
  <c r="L81" i="16"/>
  <c r="A81" i="16"/>
  <c r="L80" i="16"/>
  <c r="A80" i="16"/>
  <c r="L79" i="16"/>
  <c r="A79" i="16"/>
  <c r="L78" i="16"/>
  <c r="A78" i="16"/>
  <c r="L77" i="16"/>
  <c r="A77" i="16"/>
  <c r="L76" i="16"/>
  <c r="A76" i="16"/>
  <c r="L75" i="16"/>
  <c r="A75" i="16"/>
  <c r="L74" i="16"/>
  <c r="A74" i="16"/>
  <c r="L73" i="16"/>
  <c r="A73" i="16"/>
  <c r="L72" i="16"/>
  <c r="A72" i="16"/>
  <c r="L71" i="16"/>
  <c r="A71" i="16"/>
  <c r="L70" i="16"/>
  <c r="A70" i="16"/>
  <c r="L69" i="16"/>
  <c r="A69" i="16"/>
  <c r="L68" i="16"/>
  <c r="A68" i="16"/>
  <c r="L67" i="16"/>
  <c r="A67" i="16"/>
  <c r="L66" i="16"/>
  <c r="A66" i="16"/>
  <c r="L65" i="16"/>
  <c r="A65" i="16"/>
  <c r="L64" i="16"/>
  <c r="A64" i="16"/>
  <c r="L63" i="16"/>
  <c r="A63" i="16"/>
  <c r="L62" i="16"/>
  <c r="A62" i="16"/>
  <c r="L61" i="16"/>
  <c r="A61" i="16"/>
  <c r="L60" i="16"/>
  <c r="A60" i="16"/>
  <c r="L59" i="16"/>
  <c r="A59" i="16"/>
  <c r="L58" i="16"/>
  <c r="A58" i="16"/>
  <c r="L57" i="16"/>
  <c r="A57" i="16"/>
  <c r="L56" i="16"/>
  <c r="A56" i="16"/>
  <c r="L55" i="16"/>
  <c r="A55" i="16"/>
  <c r="L54" i="16"/>
  <c r="A54" i="16"/>
  <c r="L53" i="16"/>
  <c r="A53" i="16"/>
  <c r="L52" i="16"/>
  <c r="A52" i="16"/>
  <c r="L51" i="16"/>
  <c r="A51" i="16"/>
  <c r="L50" i="16"/>
  <c r="A50" i="16"/>
  <c r="L49" i="16"/>
  <c r="A49" i="16"/>
  <c r="L48" i="16"/>
  <c r="A48" i="16"/>
  <c r="L47" i="16"/>
  <c r="A47" i="16"/>
  <c r="L46" i="16"/>
  <c r="A46" i="16"/>
  <c r="L45" i="16"/>
  <c r="A45" i="16"/>
  <c r="L44" i="16"/>
  <c r="A44" i="16"/>
  <c r="L43" i="16"/>
  <c r="A43" i="16"/>
  <c r="L42" i="16"/>
  <c r="A42" i="16"/>
  <c r="L41" i="16"/>
  <c r="A41" i="16"/>
  <c r="L40" i="16"/>
  <c r="A40" i="16"/>
  <c r="L39" i="16"/>
  <c r="A39" i="16"/>
  <c r="L38" i="16"/>
  <c r="A38" i="16"/>
  <c r="L37" i="16"/>
  <c r="A37" i="16"/>
  <c r="L36" i="16"/>
  <c r="A36" i="16"/>
  <c r="L35" i="16"/>
  <c r="A35" i="16"/>
  <c r="L34" i="16"/>
  <c r="A34" i="16"/>
  <c r="L33" i="16"/>
  <c r="A33" i="16"/>
  <c r="L32" i="16"/>
  <c r="A32" i="16"/>
  <c r="L31" i="16"/>
  <c r="A31" i="16"/>
  <c r="L30" i="16"/>
  <c r="A30" i="16"/>
  <c r="L29" i="16"/>
  <c r="A29" i="16"/>
  <c r="L28" i="16"/>
  <c r="A28" i="16"/>
  <c r="L27" i="16"/>
  <c r="A27" i="16"/>
  <c r="L26" i="16"/>
  <c r="A26" i="16"/>
  <c r="L25" i="16"/>
  <c r="A25" i="16"/>
  <c r="L24" i="16"/>
  <c r="A24" i="16"/>
  <c r="L23" i="16"/>
  <c r="A23" i="16"/>
  <c r="L22" i="16"/>
  <c r="A22" i="16"/>
  <c r="L21" i="16"/>
  <c r="A21" i="16"/>
  <c r="L20" i="16"/>
  <c r="A20" i="16"/>
  <c r="L19" i="16"/>
  <c r="A19" i="16"/>
  <c r="L18" i="16"/>
  <c r="A18" i="16"/>
  <c r="L17" i="16"/>
  <c r="A17" i="16"/>
  <c r="L16" i="16"/>
  <c r="A16" i="16"/>
  <c r="L15" i="16"/>
  <c r="A15" i="16"/>
  <c r="L14" i="16"/>
  <c r="A14" i="16"/>
  <c r="L13" i="16"/>
  <c r="A13" i="16"/>
  <c r="L12" i="16"/>
  <c r="A12" i="16"/>
  <c r="L11" i="16"/>
  <c r="A11" i="16"/>
  <c r="L10" i="16"/>
  <c r="A10" i="16"/>
  <c r="L9" i="16"/>
  <c r="A9" i="16"/>
  <c r="L8" i="16"/>
  <c r="A8" i="16"/>
  <c r="L7" i="16"/>
  <c r="A7" i="16"/>
  <c r="L6" i="16"/>
  <c r="A6" i="16"/>
  <c r="G5" i="16"/>
  <c r="F5" i="16"/>
  <c r="E5" i="16"/>
  <c r="D5" i="16"/>
  <c r="C5" i="16"/>
  <c r="B5" i="16"/>
  <c r="A3" i="16"/>
  <c r="A2" i="16"/>
  <c r="K5" i="16" s="1"/>
  <c r="L101" i="15"/>
  <c r="A101" i="15"/>
  <c r="L100" i="15"/>
  <c r="A100" i="15"/>
  <c r="L99" i="15"/>
  <c r="A99" i="15"/>
  <c r="L98" i="15"/>
  <c r="A98" i="15"/>
  <c r="L97" i="15"/>
  <c r="A97" i="15"/>
  <c r="L96" i="15"/>
  <c r="A96" i="15"/>
  <c r="L95" i="15"/>
  <c r="A95" i="15"/>
  <c r="L94" i="15"/>
  <c r="A94" i="15"/>
  <c r="L93" i="15"/>
  <c r="A93" i="15"/>
  <c r="L92" i="15"/>
  <c r="A92" i="15"/>
  <c r="L91" i="15"/>
  <c r="A91" i="15"/>
  <c r="L90" i="15"/>
  <c r="A90" i="15"/>
  <c r="L89" i="15"/>
  <c r="A89" i="15"/>
  <c r="L88" i="15"/>
  <c r="A88" i="15"/>
  <c r="L87" i="15"/>
  <c r="A87" i="15"/>
  <c r="L86" i="15"/>
  <c r="A86" i="15"/>
  <c r="L85" i="15"/>
  <c r="A85" i="15"/>
  <c r="L84" i="15"/>
  <c r="A84" i="15"/>
  <c r="L83" i="15"/>
  <c r="A83" i="15"/>
  <c r="L82" i="15"/>
  <c r="A82" i="15"/>
  <c r="L81" i="15"/>
  <c r="A81" i="15"/>
  <c r="L80" i="15"/>
  <c r="A80" i="15"/>
  <c r="L79" i="15"/>
  <c r="A79" i="15"/>
  <c r="L78" i="15"/>
  <c r="A78" i="15"/>
  <c r="L77" i="15"/>
  <c r="A77" i="15"/>
  <c r="L76" i="15"/>
  <c r="A76" i="15"/>
  <c r="L75" i="15"/>
  <c r="A75" i="15"/>
  <c r="L74" i="15"/>
  <c r="A74" i="15"/>
  <c r="L73" i="15"/>
  <c r="A73" i="15"/>
  <c r="L72" i="15"/>
  <c r="A72" i="15"/>
  <c r="L71" i="15"/>
  <c r="A71" i="15"/>
  <c r="L70" i="15"/>
  <c r="A70" i="15"/>
  <c r="L69" i="15"/>
  <c r="A69" i="15"/>
  <c r="L68" i="15"/>
  <c r="A68" i="15"/>
  <c r="L67" i="15"/>
  <c r="A67" i="15"/>
  <c r="L66" i="15"/>
  <c r="A66" i="15"/>
  <c r="L65" i="15"/>
  <c r="A65" i="15"/>
  <c r="L64" i="15"/>
  <c r="A64" i="15"/>
  <c r="L63" i="15"/>
  <c r="A63" i="15"/>
  <c r="L62" i="15"/>
  <c r="A62" i="15"/>
  <c r="L61" i="15"/>
  <c r="A61" i="15"/>
  <c r="L60" i="15"/>
  <c r="A60" i="15"/>
  <c r="L59" i="15"/>
  <c r="A59" i="15"/>
  <c r="L58" i="15"/>
  <c r="A58" i="15"/>
  <c r="L57" i="15"/>
  <c r="A57" i="15"/>
  <c r="L56" i="15"/>
  <c r="A56" i="15"/>
  <c r="L55" i="15"/>
  <c r="A55" i="15"/>
  <c r="L54" i="15"/>
  <c r="A54" i="15"/>
  <c r="L53" i="15"/>
  <c r="A53" i="15"/>
  <c r="L52" i="15"/>
  <c r="A52" i="15"/>
  <c r="L51" i="15"/>
  <c r="A51" i="15"/>
  <c r="L50" i="15"/>
  <c r="A50" i="15"/>
  <c r="L49" i="15"/>
  <c r="A49" i="15"/>
  <c r="L48" i="15"/>
  <c r="A48" i="15"/>
  <c r="L47" i="15"/>
  <c r="A47" i="15"/>
  <c r="L46" i="15"/>
  <c r="A46" i="15"/>
  <c r="L45" i="15"/>
  <c r="A45" i="15"/>
  <c r="L44" i="15"/>
  <c r="A44" i="15"/>
  <c r="L43" i="15"/>
  <c r="A43" i="15"/>
  <c r="L42" i="15"/>
  <c r="A42" i="15"/>
  <c r="L41" i="15"/>
  <c r="A41" i="15"/>
  <c r="L40" i="15"/>
  <c r="A40" i="15"/>
  <c r="L39" i="15"/>
  <c r="A39" i="15"/>
  <c r="L38" i="15"/>
  <c r="A38" i="15"/>
  <c r="L37" i="15"/>
  <c r="A37" i="15"/>
  <c r="L36" i="15"/>
  <c r="A36" i="15"/>
  <c r="L35" i="15"/>
  <c r="A35" i="15"/>
  <c r="L34" i="15"/>
  <c r="A34" i="15"/>
  <c r="L33" i="15"/>
  <c r="A33" i="15"/>
  <c r="L32" i="15"/>
  <c r="A32" i="15"/>
  <c r="L31" i="15"/>
  <c r="A31" i="15"/>
  <c r="L30" i="15"/>
  <c r="A30" i="15"/>
  <c r="L29" i="15"/>
  <c r="A29" i="15"/>
  <c r="L28" i="15"/>
  <c r="A28" i="15"/>
  <c r="L27" i="15"/>
  <c r="A27" i="15"/>
  <c r="L26" i="15"/>
  <c r="A26" i="15"/>
  <c r="L25" i="15"/>
  <c r="A25" i="15"/>
  <c r="L24" i="15"/>
  <c r="A24" i="15"/>
  <c r="L23" i="15"/>
  <c r="A23" i="15"/>
  <c r="L22" i="15"/>
  <c r="A22" i="15"/>
  <c r="L21" i="15"/>
  <c r="A21" i="15"/>
  <c r="L20" i="15"/>
  <c r="A20" i="15"/>
  <c r="L19" i="15"/>
  <c r="A19" i="15"/>
  <c r="L18" i="15"/>
  <c r="A18" i="15"/>
  <c r="L17" i="15"/>
  <c r="A17" i="15"/>
  <c r="L16" i="15"/>
  <c r="A16" i="15"/>
  <c r="L15" i="15"/>
  <c r="A15" i="15"/>
  <c r="L14" i="15"/>
  <c r="A14" i="15"/>
  <c r="L13" i="15"/>
  <c r="A13" i="15"/>
  <c r="L12" i="15"/>
  <c r="A12" i="15"/>
  <c r="L11" i="15"/>
  <c r="A11" i="15"/>
  <c r="L10" i="15"/>
  <c r="A10" i="15"/>
  <c r="L9" i="15"/>
  <c r="A9" i="15"/>
  <c r="L8" i="15"/>
  <c r="A8" i="15"/>
  <c r="L7" i="15"/>
  <c r="A7" i="15"/>
  <c r="L6" i="15"/>
  <c r="A6" i="15"/>
  <c r="G5" i="15"/>
  <c r="F5" i="15"/>
  <c r="E5" i="15"/>
  <c r="D5" i="15"/>
  <c r="C5" i="15"/>
  <c r="B5" i="15"/>
  <c r="A3" i="15"/>
  <c r="A2" i="15"/>
  <c r="K5" i="15" s="1"/>
  <c r="L101" i="8"/>
  <c r="A101" i="8"/>
  <c r="L100" i="8"/>
  <c r="A100" i="8"/>
  <c r="L99" i="8"/>
  <c r="A99" i="8"/>
  <c r="L98" i="8"/>
  <c r="A98" i="8"/>
  <c r="L97" i="8"/>
  <c r="A97" i="8"/>
  <c r="L96" i="8"/>
  <c r="A96" i="8"/>
  <c r="L95" i="8"/>
  <c r="A95" i="8"/>
  <c r="L94" i="8"/>
  <c r="A94" i="8"/>
  <c r="L93" i="8"/>
  <c r="A93" i="8"/>
  <c r="L92" i="8"/>
  <c r="A92" i="8"/>
  <c r="L91" i="8"/>
  <c r="A91" i="8"/>
  <c r="L90" i="8"/>
  <c r="A90" i="8"/>
  <c r="L89" i="8"/>
  <c r="A89" i="8"/>
  <c r="L88" i="8"/>
  <c r="A88" i="8"/>
  <c r="L87" i="8"/>
  <c r="A87" i="8"/>
  <c r="L86" i="8"/>
  <c r="A86" i="8"/>
  <c r="L85" i="8"/>
  <c r="A85" i="8"/>
  <c r="L84" i="8"/>
  <c r="A84" i="8"/>
  <c r="L83" i="8"/>
  <c r="A83" i="8"/>
  <c r="L82" i="8"/>
  <c r="A82" i="8"/>
  <c r="L81" i="8"/>
  <c r="A81" i="8"/>
  <c r="L80" i="8"/>
  <c r="A80" i="8"/>
  <c r="L79" i="8"/>
  <c r="A79" i="8"/>
  <c r="L78" i="8"/>
  <c r="A78" i="8"/>
  <c r="L77" i="8"/>
  <c r="A77" i="8"/>
  <c r="L76" i="8"/>
  <c r="A76" i="8"/>
  <c r="L75" i="8"/>
  <c r="A75" i="8"/>
  <c r="L74" i="8"/>
  <c r="A74" i="8"/>
  <c r="L73" i="8"/>
  <c r="A73" i="8"/>
  <c r="L72" i="8"/>
  <c r="A72" i="8"/>
  <c r="L71" i="8"/>
  <c r="A71" i="8"/>
  <c r="L70" i="8"/>
  <c r="A70" i="8"/>
  <c r="L69" i="8"/>
  <c r="A69" i="8"/>
  <c r="L68" i="8"/>
  <c r="A68" i="8"/>
  <c r="L67" i="8"/>
  <c r="A67" i="8"/>
  <c r="L66" i="8"/>
  <c r="A66" i="8"/>
  <c r="L65" i="8"/>
  <c r="A65" i="8"/>
  <c r="L64" i="8"/>
  <c r="A64" i="8"/>
  <c r="L63" i="8"/>
  <c r="A63" i="8"/>
  <c r="L62" i="8"/>
  <c r="A62" i="8"/>
  <c r="L61" i="8"/>
  <c r="A61" i="8"/>
  <c r="L60" i="8"/>
  <c r="A60" i="8"/>
  <c r="L59" i="8"/>
  <c r="A59" i="8"/>
  <c r="L58" i="8"/>
  <c r="A58" i="8"/>
  <c r="L57" i="8"/>
  <c r="A57" i="8"/>
  <c r="L56" i="8"/>
  <c r="A56" i="8"/>
  <c r="L55" i="8"/>
  <c r="A55" i="8"/>
  <c r="L54" i="8"/>
  <c r="A54" i="8"/>
  <c r="L53" i="8"/>
  <c r="A53" i="8"/>
  <c r="L52" i="8"/>
  <c r="A52" i="8"/>
  <c r="L51" i="8"/>
  <c r="A51" i="8"/>
  <c r="L50" i="8"/>
  <c r="A50" i="8"/>
  <c r="L49" i="8"/>
  <c r="A49" i="8"/>
  <c r="L48" i="8"/>
  <c r="A48" i="8"/>
  <c r="L47" i="8"/>
  <c r="A47" i="8"/>
  <c r="L46" i="8"/>
  <c r="A46" i="8"/>
  <c r="L45" i="8"/>
  <c r="A45" i="8"/>
  <c r="L44" i="8"/>
  <c r="A44" i="8"/>
  <c r="L43" i="8"/>
  <c r="A43" i="8"/>
  <c r="L42" i="8"/>
  <c r="A42" i="8"/>
  <c r="L41" i="8"/>
  <c r="A41" i="8"/>
  <c r="L40" i="8"/>
  <c r="A40" i="8"/>
  <c r="L39" i="8"/>
  <c r="A39" i="8"/>
  <c r="L38" i="8"/>
  <c r="A38" i="8"/>
  <c r="L37" i="8"/>
  <c r="A37" i="8"/>
  <c r="L36" i="8"/>
  <c r="A36" i="8"/>
  <c r="L35" i="8"/>
  <c r="A35" i="8"/>
  <c r="L34" i="8"/>
  <c r="A34" i="8"/>
  <c r="L33" i="8"/>
  <c r="A33" i="8"/>
  <c r="L32" i="8"/>
  <c r="A32" i="8"/>
  <c r="L31" i="8"/>
  <c r="A31" i="8"/>
  <c r="L30" i="8"/>
  <c r="A30" i="8"/>
  <c r="L29" i="8"/>
  <c r="A29" i="8"/>
  <c r="L28" i="8"/>
  <c r="A28" i="8"/>
  <c r="L27" i="8"/>
  <c r="A27" i="8"/>
  <c r="L26" i="8"/>
  <c r="A26" i="8"/>
  <c r="L25" i="8"/>
  <c r="A25" i="8"/>
  <c r="L24" i="8"/>
  <c r="A24" i="8"/>
  <c r="L23" i="8"/>
  <c r="A23" i="8"/>
  <c r="L22" i="8"/>
  <c r="A22" i="8"/>
  <c r="L21" i="8"/>
  <c r="A21" i="8"/>
  <c r="L20" i="8"/>
  <c r="A20" i="8"/>
  <c r="L19" i="8"/>
  <c r="A19" i="8"/>
  <c r="L18" i="8"/>
  <c r="A18" i="8"/>
  <c r="L17" i="8"/>
  <c r="A17" i="8"/>
  <c r="L16" i="8"/>
  <c r="A16" i="8"/>
  <c r="L15" i="8"/>
  <c r="A15" i="8"/>
  <c r="L14" i="8"/>
  <c r="A14" i="8"/>
  <c r="L13" i="8"/>
  <c r="A13" i="8"/>
  <c r="L12" i="8"/>
  <c r="A12" i="8"/>
  <c r="L11" i="8"/>
  <c r="A11" i="8"/>
  <c r="L10" i="8"/>
  <c r="A10" i="8"/>
  <c r="L9" i="8"/>
  <c r="A9" i="8"/>
  <c r="L8" i="8"/>
  <c r="A8" i="8"/>
  <c r="L7" i="8"/>
  <c r="A7" i="8"/>
  <c r="L6" i="8"/>
  <c r="A6" i="8"/>
  <c r="K5" i="8"/>
  <c r="G5" i="8"/>
  <c r="F5" i="8"/>
  <c r="E5" i="8"/>
  <c r="D5" i="8"/>
  <c r="C5" i="8"/>
  <c r="B5" i="8"/>
  <c r="A3" i="8"/>
  <c r="A2" i="8"/>
  <c r="J5" i="8" s="1"/>
  <c r="L101" i="9"/>
  <c r="A101" i="9"/>
  <c r="L100" i="9"/>
  <c r="A100" i="9"/>
  <c r="L99" i="9"/>
  <c r="A99" i="9"/>
  <c r="L98" i="9"/>
  <c r="A98" i="9"/>
  <c r="L97" i="9"/>
  <c r="A97" i="9"/>
  <c r="L96" i="9"/>
  <c r="A96" i="9"/>
  <c r="L95" i="9"/>
  <c r="A95" i="9"/>
  <c r="L94" i="9"/>
  <c r="A94" i="9"/>
  <c r="L93" i="9"/>
  <c r="A93" i="9"/>
  <c r="L92" i="9"/>
  <c r="A92" i="9"/>
  <c r="L91" i="9"/>
  <c r="A91" i="9"/>
  <c r="L90" i="9"/>
  <c r="A90" i="9"/>
  <c r="L89" i="9"/>
  <c r="A89" i="9"/>
  <c r="L88" i="9"/>
  <c r="A88" i="9"/>
  <c r="L87" i="9"/>
  <c r="A87" i="9"/>
  <c r="L86" i="9"/>
  <c r="A86" i="9"/>
  <c r="L85" i="9"/>
  <c r="A85" i="9"/>
  <c r="L84" i="9"/>
  <c r="A84" i="9"/>
  <c r="L83" i="9"/>
  <c r="A83" i="9"/>
  <c r="L82" i="9"/>
  <c r="A82" i="9"/>
  <c r="L81" i="9"/>
  <c r="A81" i="9"/>
  <c r="L80" i="9"/>
  <c r="A80" i="9"/>
  <c r="L79" i="9"/>
  <c r="A79" i="9"/>
  <c r="L78" i="9"/>
  <c r="A78" i="9"/>
  <c r="L77" i="9"/>
  <c r="A77" i="9"/>
  <c r="L76" i="9"/>
  <c r="A76" i="9"/>
  <c r="L75" i="9"/>
  <c r="A75" i="9"/>
  <c r="L74" i="9"/>
  <c r="A74" i="9"/>
  <c r="L73" i="9"/>
  <c r="A73" i="9"/>
  <c r="L72" i="9"/>
  <c r="A72" i="9"/>
  <c r="L71" i="9"/>
  <c r="A71" i="9"/>
  <c r="L70" i="9"/>
  <c r="A70" i="9"/>
  <c r="L69" i="9"/>
  <c r="A69" i="9"/>
  <c r="L68" i="9"/>
  <c r="A68" i="9"/>
  <c r="L67" i="9"/>
  <c r="A67" i="9"/>
  <c r="L66" i="9"/>
  <c r="A66" i="9"/>
  <c r="L65" i="9"/>
  <c r="A65" i="9"/>
  <c r="L64" i="9"/>
  <c r="A64" i="9"/>
  <c r="L63" i="9"/>
  <c r="A63" i="9"/>
  <c r="L62" i="9"/>
  <c r="A62" i="9"/>
  <c r="L61" i="9"/>
  <c r="A61" i="9"/>
  <c r="L60" i="9"/>
  <c r="A60" i="9"/>
  <c r="L59" i="9"/>
  <c r="A59" i="9"/>
  <c r="L58" i="9"/>
  <c r="A58" i="9"/>
  <c r="L57" i="9"/>
  <c r="A57" i="9"/>
  <c r="L56" i="9"/>
  <c r="A56" i="9"/>
  <c r="L55" i="9"/>
  <c r="A55" i="9"/>
  <c r="L54" i="9"/>
  <c r="A54" i="9"/>
  <c r="L53" i="9"/>
  <c r="A53" i="9"/>
  <c r="L52" i="9"/>
  <c r="A52" i="9"/>
  <c r="L51" i="9"/>
  <c r="A51" i="9"/>
  <c r="L50" i="9"/>
  <c r="A50" i="9"/>
  <c r="L49" i="9"/>
  <c r="A49" i="9"/>
  <c r="L48" i="9"/>
  <c r="A48" i="9"/>
  <c r="L47" i="9"/>
  <c r="A47" i="9"/>
  <c r="L46" i="9"/>
  <c r="A46" i="9"/>
  <c r="L45" i="9"/>
  <c r="A45" i="9"/>
  <c r="L44" i="9"/>
  <c r="A44" i="9"/>
  <c r="L43" i="9"/>
  <c r="A43" i="9"/>
  <c r="L42" i="9"/>
  <c r="A42" i="9"/>
  <c r="L41" i="9"/>
  <c r="A41" i="9"/>
  <c r="L40" i="9"/>
  <c r="A40" i="9"/>
  <c r="L39" i="9"/>
  <c r="A39" i="9"/>
  <c r="L38" i="9"/>
  <c r="A38" i="9"/>
  <c r="L37" i="9"/>
  <c r="A37" i="9"/>
  <c r="L36" i="9"/>
  <c r="A36" i="9"/>
  <c r="L35" i="9"/>
  <c r="A35" i="9"/>
  <c r="L34" i="9"/>
  <c r="A34" i="9"/>
  <c r="L33" i="9"/>
  <c r="A33" i="9"/>
  <c r="L32" i="9"/>
  <c r="A32" i="9"/>
  <c r="L31" i="9"/>
  <c r="A31" i="9"/>
  <c r="L30" i="9"/>
  <c r="A30" i="9"/>
  <c r="L29" i="9"/>
  <c r="A29" i="9"/>
  <c r="L28" i="9"/>
  <c r="A28" i="9"/>
  <c r="L27" i="9"/>
  <c r="A27" i="9"/>
  <c r="L26" i="9"/>
  <c r="A26" i="9"/>
  <c r="L25" i="9"/>
  <c r="A25" i="9"/>
  <c r="L24" i="9"/>
  <c r="A24" i="9"/>
  <c r="L23" i="9"/>
  <c r="A23" i="9"/>
  <c r="L22" i="9"/>
  <c r="A22" i="9"/>
  <c r="L21" i="9"/>
  <c r="A21" i="9"/>
  <c r="L20" i="9"/>
  <c r="A20" i="9"/>
  <c r="L19" i="9"/>
  <c r="A19" i="9"/>
  <c r="L18" i="9"/>
  <c r="A18" i="9"/>
  <c r="L17" i="9"/>
  <c r="A17" i="9"/>
  <c r="L16" i="9"/>
  <c r="A16" i="9"/>
  <c r="L15" i="9"/>
  <c r="A15" i="9"/>
  <c r="L14" i="9"/>
  <c r="A14" i="9"/>
  <c r="L13" i="9"/>
  <c r="A13" i="9"/>
  <c r="L12" i="9"/>
  <c r="A12" i="9"/>
  <c r="L11" i="9"/>
  <c r="A11" i="9"/>
  <c r="L10" i="9"/>
  <c r="A10" i="9"/>
  <c r="L9" i="9"/>
  <c r="A9" i="9"/>
  <c r="L8" i="9"/>
  <c r="A8" i="9"/>
  <c r="L7" i="9"/>
  <c r="A7" i="9"/>
  <c r="L6" i="9"/>
  <c r="A6" i="9"/>
  <c r="K5" i="9"/>
  <c r="G5" i="9"/>
  <c r="F5" i="9"/>
  <c r="E5" i="9"/>
  <c r="D5" i="9"/>
  <c r="C5" i="9"/>
  <c r="B5" i="9"/>
  <c r="A3" i="9"/>
  <c r="A2" i="9"/>
  <c r="J5" i="9" s="1"/>
  <c r="L101" i="10"/>
  <c r="A101" i="10"/>
  <c r="L100" i="10"/>
  <c r="A100" i="10"/>
  <c r="L99" i="10"/>
  <c r="A99" i="10"/>
  <c r="L98" i="10"/>
  <c r="A98" i="10"/>
  <c r="L97" i="10"/>
  <c r="A97" i="10"/>
  <c r="L96" i="10"/>
  <c r="A96" i="10"/>
  <c r="L95" i="10"/>
  <c r="A95" i="10"/>
  <c r="L94" i="10"/>
  <c r="A94" i="10"/>
  <c r="L93" i="10"/>
  <c r="A93" i="10"/>
  <c r="L92" i="10"/>
  <c r="A92" i="10"/>
  <c r="L91" i="10"/>
  <c r="A91" i="10"/>
  <c r="L90" i="10"/>
  <c r="A90" i="10"/>
  <c r="L89" i="10"/>
  <c r="A89" i="10"/>
  <c r="L88" i="10"/>
  <c r="A88" i="10"/>
  <c r="L87" i="10"/>
  <c r="A87" i="10"/>
  <c r="L86" i="10"/>
  <c r="A86" i="10"/>
  <c r="L85" i="10"/>
  <c r="A85" i="10"/>
  <c r="L84" i="10"/>
  <c r="A84" i="10"/>
  <c r="L83" i="10"/>
  <c r="A83" i="10"/>
  <c r="L82" i="10"/>
  <c r="A82" i="10"/>
  <c r="L81" i="10"/>
  <c r="A81" i="10"/>
  <c r="L80" i="10"/>
  <c r="A80" i="10"/>
  <c r="L79" i="10"/>
  <c r="A79" i="10"/>
  <c r="L78" i="10"/>
  <c r="A78" i="10"/>
  <c r="L77" i="10"/>
  <c r="A77" i="10"/>
  <c r="L76" i="10"/>
  <c r="A76" i="10"/>
  <c r="L75" i="10"/>
  <c r="A75" i="10"/>
  <c r="L74" i="10"/>
  <c r="A74" i="10"/>
  <c r="L73" i="10"/>
  <c r="A73" i="10"/>
  <c r="L72" i="10"/>
  <c r="A72" i="10"/>
  <c r="L71" i="10"/>
  <c r="A71" i="10"/>
  <c r="L70" i="10"/>
  <c r="A70" i="10"/>
  <c r="L69" i="10"/>
  <c r="A69" i="10"/>
  <c r="L68" i="10"/>
  <c r="A68" i="10"/>
  <c r="L67" i="10"/>
  <c r="A67" i="10"/>
  <c r="L66" i="10"/>
  <c r="A66" i="10"/>
  <c r="L65" i="10"/>
  <c r="A65" i="10"/>
  <c r="L64" i="10"/>
  <c r="A64" i="10"/>
  <c r="L63" i="10"/>
  <c r="A63" i="10"/>
  <c r="L62" i="10"/>
  <c r="A62" i="10"/>
  <c r="L61" i="10"/>
  <c r="A61" i="10"/>
  <c r="L60" i="10"/>
  <c r="A60" i="10"/>
  <c r="L59" i="10"/>
  <c r="A59" i="10"/>
  <c r="L58" i="10"/>
  <c r="A58" i="10"/>
  <c r="L57" i="10"/>
  <c r="A57" i="10"/>
  <c r="L56" i="10"/>
  <c r="A56" i="10"/>
  <c r="L55" i="10"/>
  <c r="A55" i="10"/>
  <c r="L54" i="10"/>
  <c r="A54" i="10"/>
  <c r="L53" i="10"/>
  <c r="A53" i="10"/>
  <c r="L52" i="10"/>
  <c r="A52" i="10"/>
  <c r="L51" i="10"/>
  <c r="A51" i="10"/>
  <c r="L50" i="10"/>
  <c r="A50" i="10"/>
  <c r="L49" i="10"/>
  <c r="A49" i="10"/>
  <c r="L48" i="10"/>
  <c r="A48" i="10"/>
  <c r="L47" i="10"/>
  <c r="A47" i="10"/>
  <c r="L46" i="10"/>
  <c r="A46" i="10"/>
  <c r="L45" i="10"/>
  <c r="A45" i="10"/>
  <c r="L44" i="10"/>
  <c r="A44" i="10"/>
  <c r="L43" i="10"/>
  <c r="A43" i="10"/>
  <c r="L42" i="10"/>
  <c r="A42" i="10"/>
  <c r="L41" i="10"/>
  <c r="A41" i="10"/>
  <c r="L40" i="10"/>
  <c r="A40" i="10"/>
  <c r="L39" i="10"/>
  <c r="A39" i="10"/>
  <c r="L38" i="10"/>
  <c r="A38" i="10"/>
  <c r="L37" i="10"/>
  <c r="A37" i="10"/>
  <c r="L36" i="10"/>
  <c r="A36" i="10"/>
  <c r="L35" i="10"/>
  <c r="A35" i="10"/>
  <c r="L34" i="10"/>
  <c r="A34" i="10"/>
  <c r="L33" i="10"/>
  <c r="A33" i="10"/>
  <c r="L32" i="10"/>
  <c r="A32" i="10"/>
  <c r="L31" i="10"/>
  <c r="A31" i="10"/>
  <c r="L30" i="10"/>
  <c r="A30" i="10"/>
  <c r="L29" i="10"/>
  <c r="A29" i="10"/>
  <c r="L28" i="10"/>
  <c r="A28" i="10"/>
  <c r="L27" i="10"/>
  <c r="A27" i="10"/>
  <c r="L26" i="10"/>
  <c r="A26" i="10"/>
  <c r="L25" i="10"/>
  <c r="A25" i="10"/>
  <c r="L24" i="10"/>
  <c r="A24" i="10"/>
  <c r="L23" i="10"/>
  <c r="A23" i="10"/>
  <c r="L22" i="10"/>
  <c r="A22" i="10"/>
  <c r="L21" i="10"/>
  <c r="A21" i="10"/>
  <c r="L20" i="10"/>
  <c r="A20" i="10"/>
  <c r="L19" i="10"/>
  <c r="A19" i="10"/>
  <c r="L18" i="10"/>
  <c r="A18" i="10"/>
  <c r="L17" i="10"/>
  <c r="A17" i="10"/>
  <c r="L16" i="10"/>
  <c r="A16" i="10"/>
  <c r="L15" i="10"/>
  <c r="A15" i="10"/>
  <c r="L14" i="10"/>
  <c r="A14" i="10"/>
  <c r="L13" i="10"/>
  <c r="A13" i="10"/>
  <c r="L12" i="10"/>
  <c r="A12" i="10"/>
  <c r="L11" i="10"/>
  <c r="A11" i="10"/>
  <c r="L10" i="10"/>
  <c r="A10" i="10"/>
  <c r="L9" i="10"/>
  <c r="A9" i="10"/>
  <c r="L8" i="10"/>
  <c r="A8" i="10"/>
  <c r="L7" i="10"/>
  <c r="A7" i="10"/>
  <c r="L6" i="10"/>
  <c r="A6" i="10"/>
  <c r="K5" i="10"/>
  <c r="G5" i="10"/>
  <c r="F5" i="10"/>
  <c r="E5" i="10"/>
  <c r="D5" i="10"/>
  <c r="C5" i="10"/>
  <c r="B5" i="10"/>
  <c r="A3" i="10"/>
  <c r="A2" i="10"/>
  <c r="J5" i="10" s="1"/>
  <c r="L101" i="14"/>
  <c r="A101" i="14"/>
  <c r="L100" i="14"/>
  <c r="A100" i="14"/>
  <c r="L99" i="14"/>
  <c r="A99" i="14"/>
  <c r="L98" i="14"/>
  <c r="A98" i="14"/>
  <c r="L97" i="14"/>
  <c r="A97" i="14"/>
  <c r="L96" i="14"/>
  <c r="A96" i="14"/>
  <c r="L95" i="14"/>
  <c r="A95" i="14"/>
  <c r="L94" i="14"/>
  <c r="A94" i="14"/>
  <c r="L93" i="14"/>
  <c r="A93" i="14"/>
  <c r="L92" i="14"/>
  <c r="A92" i="14"/>
  <c r="L91" i="14"/>
  <c r="A91" i="14"/>
  <c r="L90" i="14"/>
  <c r="A90" i="14"/>
  <c r="L89" i="14"/>
  <c r="A89" i="14"/>
  <c r="L88" i="14"/>
  <c r="A88" i="14"/>
  <c r="L87" i="14"/>
  <c r="A87" i="14"/>
  <c r="L86" i="14"/>
  <c r="A86" i="14"/>
  <c r="L85" i="14"/>
  <c r="A85" i="14"/>
  <c r="L84" i="14"/>
  <c r="A84" i="14"/>
  <c r="L83" i="14"/>
  <c r="A83" i="14"/>
  <c r="L82" i="14"/>
  <c r="A82" i="14"/>
  <c r="L81" i="14"/>
  <c r="A81" i="14"/>
  <c r="L80" i="14"/>
  <c r="A80" i="14"/>
  <c r="L79" i="14"/>
  <c r="A79" i="14"/>
  <c r="L78" i="14"/>
  <c r="A78" i="14"/>
  <c r="L77" i="14"/>
  <c r="A77" i="14"/>
  <c r="L76" i="14"/>
  <c r="A76" i="14"/>
  <c r="L75" i="14"/>
  <c r="A75" i="14"/>
  <c r="L74" i="14"/>
  <c r="A74" i="14"/>
  <c r="L73" i="14"/>
  <c r="A73" i="14"/>
  <c r="L72" i="14"/>
  <c r="A72" i="14"/>
  <c r="L71" i="14"/>
  <c r="A71" i="14"/>
  <c r="L70" i="14"/>
  <c r="A70" i="14"/>
  <c r="L69" i="14"/>
  <c r="A69" i="14"/>
  <c r="L68" i="14"/>
  <c r="A68" i="14"/>
  <c r="L67" i="14"/>
  <c r="A67" i="14"/>
  <c r="L66" i="14"/>
  <c r="A66" i="14"/>
  <c r="L65" i="14"/>
  <c r="A65" i="14"/>
  <c r="L64" i="14"/>
  <c r="A64" i="14"/>
  <c r="L63" i="14"/>
  <c r="A63" i="14"/>
  <c r="L62" i="14"/>
  <c r="A62" i="14"/>
  <c r="L61" i="14"/>
  <c r="A61" i="14"/>
  <c r="L60" i="14"/>
  <c r="A60" i="14"/>
  <c r="L59" i="14"/>
  <c r="A59" i="14"/>
  <c r="L58" i="14"/>
  <c r="A58" i="14"/>
  <c r="L57" i="14"/>
  <c r="A57" i="14"/>
  <c r="L56" i="14"/>
  <c r="A56" i="14"/>
  <c r="L55" i="14"/>
  <c r="A55" i="14"/>
  <c r="L54" i="14"/>
  <c r="A54" i="14"/>
  <c r="L53" i="14"/>
  <c r="A53" i="14"/>
  <c r="L52" i="14"/>
  <c r="A52" i="14"/>
  <c r="L51" i="14"/>
  <c r="A51" i="14"/>
  <c r="L50" i="14"/>
  <c r="A50" i="14"/>
  <c r="L49" i="14"/>
  <c r="A49" i="14"/>
  <c r="L48" i="14"/>
  <c r="A48" i="14"/>
  <c r="L47" i="14"/>
  <c r="A47" i="14"/>
  <c r="L46" i="14"/>
  <c r="A46" i="14"/>
  <c r="L45" i="14"/>
  <c r="A45" i="14"/>
  <c r="L44" i="14"/>
  <c r="A44" i="14"/>
  <c r="L43" i="14"/>
  <c r="A43" i="14"/>
  <c r="L42" i="14"/>
  <c r="A42" i="14"/>
  <c r="L41" i="14"/>
  <c r="A41" i="14"/>
  <c r="L40" i="14"/>
  <c r="A40" i="14"/>
  <c r="L39" i="14"/>
  <c r="A39" i="14"/>
  <c r="L38" i="14"/>
  <c r="A38" i="14"/>
  <c r="L37" i="14"/>
  <c r="A37" i="14"/>
  <c r="L36" i="14"/>
  <c r="A36" i="14"/>
  <c r="L35" i="14"/>
  <c r="A35" i="14"/>
  <c r="L34" i="14"/>
  <c r="A34" i="14"/>
  <c r="L33" i="14"/>
  <c r="A33" i="14"/>
  <c r="L32" i="14"/>
  <c r="A32" i="14"/>
  <c r="L31" i="14"/>
  <c r="A31" i="14"/>
  <c r="L30" i="14"/>
  <c r="A30" i="14"/>
  <c r="L29" i="14"/>
  <c r="A29" i="14"/>
  <c r="L28" i="14"/>
  <c r="A28" i="14"/>
  <c r="L27" i="14"/>
  <c r="A27" i="14"/>
  <c r="L26" i="14"/>
  <c r="A26" i="14"/>
  <c r="L25" i="14"/>
  <c r="A25" i="14"/>
  <c r="L24" i="14"/>
  <c r="A24" i="14"/>
  <c r="L23" i="14"/>
  <c r="A23" i="14"/>
  <c r="L22" i="14"/>
  <c r="A22" i="14"/>
  <c r="L21" i="14"/>
  <c r="A21" i="14"/>
  <c r="L20" i="14"/>
  <c r="A20" i="14"/>
  <c r="L19" i="14"/>
  <c r="A19" i="14"/>
  <c r="L18" i="14"/>
  <c r="A18" i="14"/>
  <c r="L17" i="14"/>
  <c r="A17" i="14"/>
  <c r="L16" i="14"/>
  <c r="A16" i="14"/>
  <c r="L15" i="14"/>
  <c r="A15" i="14"/>
  <c r="L14" i="14"/>
  <c r="A14" i="14"/>
  <c r="L13" i="14"/>
  <c r="A13" i="14"/>
  <c r="L12" i="14"/>
  <c r="A12" i="14"/>
  <c r="L11" i="14"/>
  <c r="A11" i="14"/>
  <c r="L10" i="14"/>
  <c r="A10" i="14"/>
  <c r="L9" i="14"/>
  <c r="A9" i="14"/>
  <c r="L8" i="14"/>
  <c r="A8" i="14"/>
  <c r="L7" i="14"/>
  <c r="A7" i="14"/>
  <c r="L6" i="14"/>
  <c r="A6" i="14"/>
  <c r="K5" i="14"/>
  <c r="G5" i="14"/>
  <c r="F5" i="14"/>
  <c r="E5" i="14"/>
  <c r="D5" i="14"/>
  <c r="C5" i="14"/>
  <c r="B5" i="14"/>
  <c r="A3" i="14"/>
  <c r="A2" i="14"/>
  <c r="J5" i="14" s="1"/>
  <c r="L101" i="13"/>
  <c r="A101" i="13"/>
  <c r="L100" i="13"/>
  <c r="A100" i="13"/>
  <c r="L99" i="13"/>
  <c r="A99" i="13"/>
  <c r="L98" i="13"/>
  <c r="A98" i="13"/>
  <c r="L97" i="13"/>
  <c r="A97" i="13"/>
  <c r="L96" i="13"/>
  <c r="A96" i="13"/>
  <c r="L95" i="13"/>
  <c r="A95" i="13"/>
  <c r="L94" i="13"/>
  <c r="A94" i="13"/>
  <c r="L93" i="13"/>
  <c r="A93" i="13"/>
  <c r="L92" i="13"/>
  <c r="A92" i="13"/>
  <c r="L91" i="13"/>
  <c r="A91" i="13"/>
  <c r="L90" i="13"/>
  <c r="A90" i="13"/>
  <c r="L89" i="13"/>
  <c r="A89" i="13"/>
  <c r="L88" i="13"/>
  <c r="A88" i="13"/>
  <c r="L87" i="13"/>
  <c r="A87" i="13"/>
  <c r="L86" i="13"/>
  <c r="A86" i="13"/>
  <c r="L85" i="13"/>
  <c r="A85" i="13"/>
  <c r="L84" i="13"/>
  <c r="A84" i="13"/>
  <c r="L83" i="13"/>
  <c r="A83" i="13"/>
  <c r="L82" i="13"/>
  <c r="A82" i="13"/>
  <c r="L81" i="13"/>
  <c r="A81" i="13"/>
  <c r="L80" i="13"/>
  <c r="A80" i="13"/>
  <c r="L79" i="13"/>
  <c r="A79" i="13"/>
  <c r="L78" i="13"/>
  <c r="A78" i="13"/>
  <c r="L77" i="13"/>
  <c r="A77" i="13"/>
  <c r="L76" i="13"/>
  <c r="A76" i="13"/>
  <c r="L75" i="13"/>
  <c r="A75" i="13"/>
  <c r="L74" i="13"/>
  <c r="A74" i="13"/>
  <c r="L73" i="13"/>
  <c r="A73" i="13"/>
  <c r="L72" i="13"/>
  <c r="A72" i="13"/>
  <c r="L71" i="13"/>
  <c r="A71" i="13"/>
  <c r="L70" i="13"/>
  <c r="A70" i="13"/>
  <c r="L69" i="13"/>
  <c r="A69" i="13"/>
  <c r="L68" i="13"/>
  <c r="A68" i="13"/>
  <c r="L67" i="13"/>
  <c r="A67" i="13"/>
  <c r="L66" i="13"/>
  <c r="A66" i="13"/>
  <c r="L65" i="13"/>
  <c r="A65" i="13"/>
  <c r="L64" i="13"/>
  <c r="A64" i="13"/>
  <c r="L63" i="13"/>
  <c r="A63" i="13"/>
  <c r="L62" i="13"/>
  <c r="A62" i="13"/>
  <c r="L61" i="13"/>
  <c r="A61" i="13"/>
  <c r="L60" i="13"/>
  <c r="A60" i="13"/>
  <c r="L59" i="13"/>
  <c r="A59" i="13"/>
  <c r="L58" i="13"/>
  <c r="A58" i="13"/>
  <c r="L57" i="13"/>
  <c r="A57" i="13"/>
  <c r="L56" i="13"/>
  <c r="A56" i="13"/>
  <c r="L55" i="13"/>
  <c r="A55" i="13"/>
  <c r="L54" i="13"/>
  <c r="A54" i="13"/>
  <c r="L53" i="13"/>
  <c r="A53" i="13"/>
  <c r="L52" i="13"/>
  <c r="A52" i="13"/>
  <c r="L51" i="13"/>
  <c r="A51" i="13"/>
  <c r="L50" i="13"/>
  <c r="A50" i="13"/>
  <c r="L49" i="13"/>
  <c r="A49" i="13"/>
  <c r="L48" i="13"/>
  <c r="A48" i="13"/>
  <c r="L47" i="13"/>
  <c r="A47" i="13"/>
  <c r="L46" i="13"/>
  <c r="A46" i="13"/>
  <c r="L45" i="13"/>
  <c r="A45" i="13"/>
  <c r="L44" i="13"/>
  <c r="A44" i="13"/>
  <c r="L43" i="13"/>
  <c r="A43" i="13"/>
  <c r="L42" i="13"/>
  <c r="A42" i="13"/>
  <c r="L41" i="13"/>
  <c r="A41" i="13"/>
  <c r="L40" i="13"/>
  <c r="A40" i="13"/>
  <c r="L39" i="13"/>
  <c r="A39" i="13"/>
  <c r="L38" i="13"/>
  <c r="A38" i="13"/>
  <c r="L37" i="13"/>
  <c r="A37" i="13"/>
  <c r="L36" i="13"/>
  <c r="A36" i="13"/>
  <c r="L35" i="13"/>
  <c r="A35" i="13"/>
  <c r="L34" i="13"/>
  <c r="A34" i="13"/>
  <c r="L33" i="13"/>
  <c r="A33" i="13"/>
  <c r="L32" i="13"/>
  <c r="A32" i="13"/>
  <c r="L31" i="13"/>
  <c r="A31" i="13"/>
  <c r="L30" i="13"/>
  <c r="A30" i="13"/>
  <c r="L29" i="13"/>
  <c r="A29" i="13"/>
  <c r="L28" i="13"/>
  <c r="A28" i="13"/>
  <c r="L27" i="13"/>
  <c r="A27" i="13"/>
  <c r="L26" i="13"/>
  <c r="A26" i="13"/>
  <c r="L25" i="13"/>
  <c r="A25" i="13"/>
  <c r="L24" i="13"/>
  <c r="A24" i="13"/>
  <c r="L23" i="13"/>
  <c r="A23" i="13"/>
  <c r="L22" i="13"/>
  <c r="A22" i="13"/>
  <c r="L21" i="13"/>
  <c r="A21" i="13"/>
  <c r="L20" i="13"/>
  <c r="A20" i="13"/>
  <c r="L19" i="13"/>
  <c r="A19" i="13"/>
  <c r="L18" i="13"/>
  <c r="A18" i="13"/>
  <c r="L17" i="13"/>
  <c r="A17" i="13"/>
  <c r="L16" i="13"/>
  <c r="A16" i="13"/>
  <c r="L15" i="13"/>
  <c r="A15" i="13"/>
  <c r="L14" i="13"/>
  <c r="A14" i="13"/>
  <c r="L13" i="13"/>
  <c r="A13" i="13"/>
  <c r="L12" i="13"/>
  <c r="A12" i="13"/>
  <c r="L11" i="13"/>
  <c r="A11" i="13"/>
  <c r="L10" i="13"/>
  <c r="A10" i="13"/>
  <c r="L9" i="13"/>
  <c r="A9" i="13"/>
  <c r="L8" i="13"/>
  <c r="A8" i="13"/>
  <c r="L7" i="13"/>
  <c r="A7" i="13"/>
  <c r="L6" i="13"/>
  <c r="A6" i="13"/>
  <c r="K5" i="13"/>
  <c r="G5" i="13"/>
  <c r="F5" i="13"/>
  <c r="E5" i="13"/>
  <c r="D5" i="13"/>
  <c r="C5" i="13"/>
  <c r="B5" i="13"/>
  <c r="A3" i="13"/>
  <c r="A2" i="13"/>
  <c r="J5" i="13" s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K5" i="1"/>
  <c r="J5" i="1"/>
  <c r="I5" i="1"/>
  <c r="H5" i="1"/>
  <c r="G5" i="1"/>
  <c r="F5" i="1"/>
  <c r="E5" i="1"/>
  <c r="D5" i="1"/>
  <c r="C5" i="1"/>
  <c r="B5" i="1"/>
  <c r="H5" i="13" l="1"/>
  <c r="H5" i="14"/>
  <c r="H5" i="10"/>
  <c r="H5" i="9"/>
  <c r="H5" i="8"/>
  <c r="H5" i="15"/>
  <c r="H5" i="16"/>
  <c r="H5" i="17"/>
  <c r="H5" i="7"/>
  <c r="H5" i="6"/>
  <c r="H5" i="5"/>
  <c r="H5" i="4"/>
  <c r="H5" i="3"/>
  <c r="H5" i="12"/>
  <c r="I5" i="14"/>
  <c r="I5" i="10"/>
  <c r="I5" i="9"/>
  <c r="I5" i="8"/>
  <c r="I5" i="15"/>
  <c r="I5" i="16"/>
  <c r="I5" i="17"/>
  <c r="I5" i="7"/>
  <c r="I5" i="6"/>
  <c r="I5" i="5"/>
  <c r="I5" i="4"/>
  <c r="I5" i="3"/>
  <c r="I5" i="12"/>
  <c r="I5" i="13"/>
  <c r="J5" i="15"/>
  <c r="J5" i="16"/>
  <c r="J5" i="17"/>
  <c r="J5" i="7"/>
  <c r="J5" i="6"/>
  <c r="J5" i="5"/>
  <c r="J5" i="4"/>
  <c r="J5" i="3"/>
  <c r="J5" i="12"/>
</calcChain>
</file>

<file path=xl/sharedStrings.xml><?xml version="1.0" encoding="utf-8"?>
<sst xmlns="http://schemas.openxmlformats.org/spreadsheetml/2006/main" count="184" uniqueCount="141">
  <si>
    <t>WIC PROGRAM -- Infants Fully Formula-fed</t>
  </si>
  <si>
    <t>WIC PROGRAM -- Women Fully Breastfeeding</t>
  </si>
  <si>
    <t>WIC PROGRAM -- Women Partially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</si>
  <si>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</si>
  <si>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</si>
  <si>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</si>
  <si>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</si>
  <si>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</si>
  <si>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</si>
  <si>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</si>
  <si>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</si>
  <si>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</si>
  <si>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</si>
  <si>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</si>
  <si>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</si>
  <si>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</si>
  <si>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</si>
  <si>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</si>
  <si>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</si>
  <si>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</si>
  <si>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</si>
  <si>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</si>
  <si>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</si>
  <si>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</si>
  <si>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</si>
  <si>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</si>
  <si>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</si>
  <si>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</si>
  <si>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</si>
  <si>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</si>
  <si>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</si>
  <si>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</si>
  <si>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</si>
  <si>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</si>
  <si>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</si>
  <si>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</si>
  <si>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Sixteen spreadsheets are included in the following order:</t>
  </si>
  <si>
    <t>WIC PROGRAM -- Infants Fully Breastfed</t>
  </si>
  <si>
    <t>WIC PROGRAM -- Infants Partially Breastfed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</si>
  <si>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</si>
  <si>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</si>
  <si>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2026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</si>
  <si>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</si>
  <si>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</si>
  <si>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</si>
  <si>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</si>
  <si>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</si>
  <si>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</si>
  <si>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</si>
  <si>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</si>
  <si>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</si>
  <si>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</si>
  <si>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</si>
  <si>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</si>
  <si>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</si>
  <si>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</si>
  <si>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</si>
  <si>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</si>
  <si>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</si>
  <si>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</si>
  <si>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</si>
  <si>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</si>
  <si>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</si>
  <si>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</si>
  <si>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</si>
  <si>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</si>
  <si>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</si>
  <si>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</si>
  <si>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</si>
  <si>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</si>
  <si>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</si>
  <si>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</si>
  <si>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</si>
  <si>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</si>
  <si>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</si>
  <si>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</si>
  <si>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</si>
  <si>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</si>
  <si>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</si>
  <si>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</si>
  <si>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</si>
  <si>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</si>
  <si>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</si>
  <si>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</si>
  <si>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</si>
  <si>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</si>
  <si>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</si>
  <si>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</si>
  <si>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</si>
  <si>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</si>
  <si>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</si>
  <si>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</si>
  <si>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</si>
  <si>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</si>
  <si>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</si>
  <si>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</si>
  <si>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</si>
  <si>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</si>
  <si>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</si>
  <si>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</si>
  <si>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</si>
  <si>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</si>
  <si>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</si>
  <si>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</si>
  <si>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</si>
  <si>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</si>
  <si>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</si>
  <si>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</si>
  <si>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</si>
  <si>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</si>
  <si>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</si>
  <si>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</si>
  <si>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</si>
  <si>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</si>
  <si>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</si>
  <si>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</si>
  <si>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</si>
  <si>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</si>
  <si>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</si>
  <si>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</si>
  <si>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</si>
  <si>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</si>
  <si>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</si>
  <si>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</si>
  <si>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</si>
  <si>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</si>
  <si>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</si>
  <si>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</si>
  <si>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</si>
  <si>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</si>
  <si>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</si>
  <si>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</si>
  <si>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</si>
  <si>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</si>
  <si>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</si>
  <si>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</si>
  <si>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</si>
  <si>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</si>
  <si>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October-July</t>
  </si>
  <si>
    <t>This file contains data for October through July of FY 2026.</t>
  </si>
  <si>
    <t>Data as of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</si>
</sst>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0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top"/>
    </xf>
    <xf numFmtId="3" fontId="6" fillId="0" borderId="6" xfId="0" applyNumberFormat="1" applyFont="1" applyBorder="1" applyAlignment="1">
      <alignment horizontal="right" vertical="top"/>
    </xf>
    <xf numFmtId="3" fontId="6" fillId="0" borderId="7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3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3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7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4" fontId="6" fillId="0" borderId="5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4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6" fillId="2" borderId="5" xfId="0" applyFont="1" applyFill="1" applyBorder="1" applyAlignment="1">
      <alignment horizontal="lef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7" fillId="2" borderId="10" xfId="0" applyNumberFormat="1" applyFont="1" applyFill="1" applyBorder="1" applyAlignment="1">
      <alignment horizontal="left" vertical="top"/>
    </xf>
    <xf numFmtId="3" fontId="7" fillId="2" borderId="11" xfId="0" applyNumberFormat="1" applyFont="1" applyFill="1" applyBorder="1" applyAlignment="1">
      <alignment horizontal="right" vertical="top"/>
    </xf>
    <xf numFmtId="3" fontId="7" fillId="2" borderId="12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68" t="s">
        <v>21</v>
      </c>
      <c r="B1" s="68"/>
      <c r="C1" s="68"/>
      <c r="D1" s="68"/>
      <c r="E1" s="68"/>
      <c r="F1" s="68"/>
      <c r="G1" s="68"/>
      <c r="H1" s="68"/>
    </row>
    <row r="3" spans="1:8" ht="15" x14ac:dyDescent="0.2">
      <c r="A3" s="66" t="s">
        <v>39</v>
      </c>
    </row>
    <row r="4" spans="1:8" ht="15" x14ac:dyDescent="0.25">
      <c r="A4" s="67" t="s">
        <v>40</v>
      </c>
    </row>
    <row r="7" spans="1:8" x14ac:dyDescent="0.2">
      <c r="A7" t="s">
        <v>36</v>
      </c>
    </row>
    <row r="8" spans="1:8" x14ac:dyDescent="0.2">
      <c r="A8" t="s">
        <v>22</v>
      </c>
    </row>
    <row r="9" spans="1:8" x14ac:dyDescent="0.2">
      <c r="A9" t="s">
        <v>3</v>
      </c>
    </row>
    <row r="10" spans="1:8" x14ac:dyDescent="0.2">
      <c r="A10" t="s">
        <v>4</v>
      </c>
    </row>
    <row r="11" spans="1:8" x14ac:dyDescent="0.2">
      <c r="A11" t="s">
        <v>5</v>
      </c>
    </row>
    <row r="12" spans="1:8" x14ac:dyDescent="0.2">
      <c r="A12" t="s">
        <v>23</v>
      </c>
    </row>
    <row r="13" spans="1:8" x14ac:dyDescent="0.2">
      <c r="A13" t="s">
        <v>24</v>
      </c>
    </row>
    <row r="14" spans="1:8" x14ac:dyDescent="0.2">
      <c r="A14" t="s">
        <v>33</v>
      </c>
    </row>
    <row r="15" spans="1:8" x14ac:dyDescent="0.2">
      <c r="A15" t="s">
        <v>34</v>
      </c>
    </row>
    <row r="16" spans="1:8" x14ac:dyDescent="0.2">
      <c r="A16" t="s">
        <v>35</v>
      </c>
    </row>
    <row r="17" spans="1:1" x14ac:dyDescent="0.2">
      <c r="A17" t="s">
        <v>6</v>
      </c>
    </row>
    <row r="18" spans="1:1" x14ac:dyDescent="0.2">
      <c r="A18" t="s">
        <v>25</v>
      </c>
    </row>
    <row r="19" spans="1:1" x14ac:dyDescent="0.2">
      <c r="A19" t="s">
        <v>26</v>
      </c>
    </row>
    <row r="20" spans="1:1" x14ac:dyDescent="0.2">
      <c r="A20" t="s">
        <v>27</v>
      </c>
    </row>
    <row r="21" spans="1:1" x14ac:dyDescent="0.2">
      <c r="A21" t="s">
        <v>28</v>
      </c>
    </row>
    <row r="22" spans="1:1" x14ac:dyDescent="0.2">
      <c r="A22" t="s">
        <v>32</v>
      </c>
    </row>
    <row r="23" spans="1:1" x14ac:dyDescent="0.2">
      <c r="A23" t="s">
        <v>29</v>
      </c>
    </row>
    <row r="25" spans="1:1" x14ac:dyDescent="0.2">
      <c r="A25" t="s">
        <v>139</v>
      </c>
    </row>
    <row r="26" spans="1:1" x14ac:dyDescent="0.2">
      <c r="A26" s="69" t="s">
        <v>140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">
        <v>42</v>
      </c>
      <c r="B6" s="12">
        <v>4594</v>
      </c>
      <c r="C6" s="4">
        <v>4290</v>
      </c>
      <c r="D6" s="4">
        <v>4268</v>
      </c>
      <c r="E6" s="4">
        <v>4192</v>
      </c>
      <c r="F6" s="4">
        <v>4119</v>
      </c>
      <c r="G6" s="4">
        <v>4329</v>
      </c>
      <c r="H6" s="4">
        <v>4320</v>
      </c>
      <c r="I6" s="4">
        <v>4323</v>
      </c>
      <c r="J6" s="4">
        <v>4374</v>
      </c>
      <c r="K6" s="4">
        <v>4439</v>
      </c>
      <c r="L6" s="12">
        <f t="shared" ref="L6:L14" si="0">IF(SUM(B6:K6)&gt;0,AVERAGE(B6:K6)," ")</f>
        <v>4324.8</v>
      </c>
    </row>
    <row r="7" spans="1:12" ht="12" customHeight="1" x14ac:dyDescent="0.2">
      <c r="A7" s="7" t="s">
        <v>43</v>
      </c>
      <c r="B7" s="12">
        <v>1521</v>
      </c>
      <c r="C7" s="4">
        <v>1440</v>
      </c>
      <c r="D7" s="4">
        <v>1384</v>
      </c>
      <c r="E7" s="4">
        <v>1399</v>
      </c>
      <c r="F7" s="4">
        <v>1353</v>
      </c>
      <c r="G7" s="4">
        <v>1414</v>
      </c>
      <c r="H7" s="4">
        <v>1449</v>
      </c>
      <c r="I7" s="4">
        <v>1461</v>
      </c>
      <c r="J7" s="4">
        <v>1458</v>
      </c>
      <c r="K7" s="4">
        <v>1491</v>
      </c>
      <c r="L7" s="12">
        <f t="shared" si="0"/>
        <v>1437</v>
      </c>
    </row>
    <row r="8" spans="1:12" ht="12" customHeight="1" x14ac:dyDescent="0.2">
      <c r="A8" s="7" t="s">
        <v>44</v>
      </c>
      <c r="B8" s="12">
        <v>8548</v>
      </c>
      <c r="C8" s="4">
        <v>8452</v>
      </c>
      <c r="D8" s="4">
        <v>8244</v>
      </c>
      <c r="E8" s="4">
        <v>8209</v>
      </c>
      <c r="F8" s="4">
        <v>8438</v>
      </c>
      <c r="G8" s="4">
        <v>8763</v>
      </c>
      <c r="H8" s="4">
        <v>8826</v>
      </c>
      <c r="I8" s="4">
        <v>8852</v>
      </c>
      <c r="J8" s="4">
        <v>9155</v>
      </c>
      <c r="K8" s="4">
        <v>9137</v>
      </c>
      <c r="L8" s="12">
        <f t="shared" si="0"/>
        <v>8662.4</v>
      </c>
    </row>
    <row r="9" spans="1:12" ht="12" customHeight="1" x14ac:dyDescent="0.2">
      <c r="A9" s="7" t="s">
        <v>45</v>
      </c>
      <c r="B9" s="12">
        <v>859</v>
      </c>
      <c r="C9" s="4">
        <v>831</v>
      </c>
      <c r="D9" s="4">
        <v>844</v>
      </c>
      <c r="E9" s="4">
        <v>839</v>
      </c>
      <c r="F9" s="4">
        <v>851</v>
      </c>
      <c r="G9" s="4">
        <v>915</v>
      </c>
      <c r="H9" s="4">
        <v>956</v>
      </c>
      <c r="I9" s="4">
        <v>968</v>
      </c>
      <c r="J9" s="4">
        <v>945</v>
      </c>
      <c r="K9" s="4">
        <v>948</v>
      </c>
      <c r="L9" s="12">
        <f t="shared" si="0"/>
        <v>895.6</v>
      </c>
    </row>
    <row r="10" spans="1:12" ht="12" customHeight="1" x14ac:dyDescent="0.2">
      <c r="A10" s="7" t="s">
        <v>46</v>
      </c>
      <c r="B10" s="12">
        <v>31298</v>
      </c>
      <c r="C10" s="4">
        <v>29922</v>
      </c>
      <c r="D10" s="4">
        <v>29457</v>
      </c>
      <c r="E10" s="4">
        <v>29612</v>
      </c>
      <c r="F10" s="4">
        <v>29391</v>
      </c>
      <c r="G10" s="4">
        <v>30859</v>
      </c>
      <c r="H10" s="4">
        <v>31478</v>
      </c>
      <c r="I10" s="4">
        <v>31753</v>
      </c>
      <c r="J10" s="4">
        <v>31534</v>
      </c>
      <c r="K10" s="4">
        <v>31817</v>
      </c>
      <c r="L10" s="12">
        <f t="shared" si="0"/>
        <v>30712.1</v>
      </c>
    </row>
    <row r="11" spans="1:12" ht="12" customHeight="1" x14ac:dyDescent="0.2">
      <c r="A11" s="7" t="s">
        <v>47</v>
      </c>
      <c r="B11" s="12">
        <v>1314</v>
      </c>
      <c r="C11" s="4">
        <v>1192</v>
      </c>
      <c r="D11" s="4">
        <v>1194</v>
      </c>
      <c r="E11" s="4">
        <v>1230</v>
      </c>
      <c r="F11" s="4">
        <v>1170</v>
      </c>
      <c r="G11" s="4">
        <v>1270</v>
      </c>
      <c r="H11" s="4">
        <v>1355</v>
      </c>
      <c r="I11" s="4">
        <v>1357</v>
      </c>
      <c r="J11" s="4">
        <v>1373</v>
      </c>
      <c r="K11" s="4">
        <v>1385</v>
      </c>
      <c r="L11" s="12">
        <f t="shared" si="0"/>
        <v>1284</v>
      </c>
    </row>
    <row r="12" spans="1:12" ht="12" customHeight="1" x14ac:dyDescent="0.2">
      <c r="A12" s="7" t="s">
        <v>48</v>
      </c>
      <c r="B12" s="12">
        <v>736</v>
      </c>
      <c r="C12" s="4">
        <v>721</v>
      </c>
      <c r="D12" s="4">
        <v>724</v>
      </c>
      <c r="E12" s="4">
        <v>732</v>
      </c>
      <c r="F12" s="4">
        <v>754</v>
      </c>
      <c r="G12" s="4">
        <v>775</v>
      </c>
      <c r="H12" s="4">
        <v>806</v>
      </c>
      <c r="I12" s="4">
        <v>835</v>
      </c>
      <c r="J12" s="4">
        <v>819</v>
      </c>
      <c r="K12" s="4">
        <v>802</v>
      </c>
      <c r="L12" s="12">
        <f t="shared" si="0"/>
        <v>770.4</v>
      </c>
    </row>
    <row r="13" spans="1:12" ht="12" customHeight="1" x14ac:dyDescent="0.2">
      <c r="A13" s="7" t="s">
        <v>49</v>
      </c>
      <c r="B13" s="12">
        <v>163</v>
      </c>
      <c r="C13" s="4">
        <v>177</v>
      </c>
      <c r="D13" s="4">
        <v>153</v>
      </c>
      <c r="E13" s="4">
        <v>138</v>
      </c>
      <c r="F13" s="4">
        <v>122</v>
      </c>
      <c r="G13" s="4">
        <v>134</v>
      </c>
      <c r="H13" s="4">
        <v>131</v>
      </c>
      <c r="I13" s="4">
        <v>136</v>
      </c>
      <c r="J13" s="4">
        <v>155</v>
      </c>
      <c r="K13" s="4">
        <v>0</v>
      </c>
      <c r="L13" s="12">
        <f t="shared" si="0"/>
        <v>130.9</v>
      </c>
    </row>
    <row r="14" spans="1:12" ht="12" customHeight="1" x14ac:dyDescent="0.2">
      <c r="A14" s="7" t="s">
        <v>50</v>
      </c>
      <c r="B14" s="12">
        <v>6</v>
      </c>
      <c r="C14" s="4">
        <v>8</v>
      </c>
      <c r="D14" s="4">
        <v>8</v>
      </c>
      <c r="E14" s="4">
        <v>7</v>
      </c>
      <c r="F14" s="4">
        <v>6</v>
      </c>
      <c r="G14" s="4">
        <v>4</v>
      </c>
      <c r="H14" s="4">
        <v>4</v>
      </c>
      <c r="I14" s="4">
        <v>5</v>
      </c>
      <c r="J14" s="4">
        <v>4</v>
      </c>
      <c r="K14" s="4">
        <v>0</v>
      </c>
      <c r="L14" s="12">
        <f t="shared" si="0"/>
        <v>5.2</v>
      </c>
    </row>
    <row r="15" spans="1:12" s="16" customFormat="1" ht="24.75" customHeight="1" x14ac:dyDescent="0.2">
      <c r="A15" s="13" t="s">
        <v>51</v>
      </c>
      <c r="B15" s="15">
        <v>49039</v>
      </c>
      <c r="C15" s="14">
        <v>47033</v>
      </c>
      <c r="D15" s="14">
        <v>46276</v>
      </c>
      <c r="E15" s="14">
        <v>46358</v>
      </c>
      <c r="F15" s="14">
        <v>46204</v>
      </c>
      <c r="G15" s="14">
        <v>48463</v>
      </c>
      <c r="H15" s="14">
        <v>49325</v>
      </c>
      <c r="I15" s="14">
        <v>49690</v>
      </c>
      <c r="J15" s="14">
        <v>49817</v>
      </c>
      <c r="K15" s="14">
        <v>50019</v>
      </c>
      <c r="L15" s="15">
        <f t="shared" ref="L15:L101" si="1">IF(SUM(B15:K15)&gt;0,AVERAGE(B15:K15)," ")</f>
        <v>48222.400000000001</v>
      </c>
    </row>
    <row r="16" spans="1:12" ht="12" customHeight="1" x14ac:dyDescent="0.2">
      <c r="A16" s="7" t="s">
        <v>52</v>
      </c>
      <c r="B16" s="12">
        <v>1842</v>
      </c>
      <c r="C16" s="4">
        <v>1766</v>
      </c>
      <c r="D16" s="4">
        <v>1789</v>
      </c>
      <c r="E16" s="4">
        <v>1771</v>
      </c>
      <c r="F16" s="4">
        <v>1751</v>
      </c>
      <c r="G16" s="4">
        <v>1813</v>
      </c>
      <c r="H16" s="4">
        <v>1777</v>
      </c>
      <c r="I16" s="4">
        <v>1828</v>
      </c>
      <c r="J16" s="4">
        <v>1924</v>
      </c>
      <c r="K16" s="4">
        <v>1965</v>
      </c>
      <c r="L16" s="12">
        <f t="shared" si="1"/>
        <v>1822.6</v>
      </c>
    </row>
    <row r="17" spans="1:12" ht="12" customHeight="1" x14ac:dyDescent="0.2">
      <c r="A17" s="7" t="s">
        <v>53</v>
      </c>
      <c r="B17" s="12">
        <v>864</v>
      </c>
      <c r="C17" s="4">
        <v>829</v>
      </c>
      <c r="D17" s="4">
        <v>775</v>
      </c>
      <c r="E17" s="4">
        <v>720</v>
      </c>
      <c r="F17" s="4">
        <v>744</v>
      </c>
      <c r="G17" s="4">
        <v>773</v>
      </c>
      <c r="H17" s="4">
        <v>794</v>
      </c>
      <c r="I17" s="4">
        <v>802</v>
      </c>
      <c r="J17" s="4">
        <v>793</v>
      </c>
      <c r="K17" s="4">
        <v>823</v>
      </c>
      <c r="L17" s="12">
        <f t="shared" si="1"/>
        <v>791.7</v>
      </c>
    </row>
    <row r="18" spans="1:12" ht="12" customHeight="1" x14ac:dyDescent="0.2">
      <c r="A18" s="7" t="s">
        <v>54</v>
      </c>
      <c r="B18" s="12">
        <v>10487</v>
      </c>
      <c r="C18" s="4">
        <v>9899</v>
      </c>
      <c r="D18" s="4">
        <v>9750</v>
      </c>
      <c r="E18" s="4">
        <v>9646</v>
      </c>
      <c r="F18" s="4">
        <v>9527</v>
      </c>
      <c r="G18" s="4">
        <v>9877</v>
      </c>
      <c r="H18" s="4">
        <v>10095</v>
      </c>
      <c r="I18" s="4">
        <v>10166</v>
      </c>
      <c r="J18" s="4">
        <v>10136</v>
      </c>
      <c r="K18" s="4">
        <v>10273</v>
      </c>
      <c r="L18" s="12">
        <f t="shared" si="1"/>
        <v>9985.6</v>
      </c>
    </row>
    <row r="19" spans="1:12" ht="12" customHeight="1" x14ac:dyDescent="0.2">
      <c r="A19" s="7" t="s">
        <v>55</v>
      </c>
      <c r="B19" s="12">
        <v>11429</v>
      </c>
      <c r="C19" s="4">
        <v>11226</v>
      </c>
      <c r="D19" s="4">
        <v>10839</v>
      </c>
      <c r="E19" s="4">
        <v>10763</v>
      </c>
      <c r="F19" s="4">
        <v>10829</v>
      </c>
      <c r="G19" s="4">
        <v>11152</v>
      </c>
      <c r="H19" s="4">
        <v>11496</v>
      </c>
      <c r="I19" s="4">
        <v>11643</v>
      </c>
      <c r="J19" s="4">
        <v>11733</v>
      </c>
      <c r="K19" s="4">
        <v>11718</v>
      </c>
      <c r="L19" s="12">
        <f t="shared" si="1"/>
        <v>11282.8</v>
      </c>
    </row>
    <row r="20" spans="1:12" ht="12" customHeight="1" x14ac:dyDescent="0.2">
      <c r="A20" s="7" t="s">
        <v>56</v>
      </c>
      <c r="B20" s="12">
        <v>12934</v>
      </c>
      <c r="C20" s="4">
        <v>12417</v>
      </c>
      <c r="D20" s="4">
        <v>11870</v>
      </c>
      <c r="E20" s="4">
        <v>11509</v>
      </c>
      <c r="F20" s="4">
        <v>11796</v>
      </c>
      <c r="G20" s="4">
        <v>11968</v>
      </c>
      <c r="H20" s="4">
        <v>12429</v>
      </c>
      <c r="I20" s="4">
        <v>12530</v>
      </c>
      <c r="J20" s="4">
        <v>12612</v>
      </c>
      <c r="K20" s="4">
        <v>12594</v>
      </c>
      <c r="L20" s="12">
        <f t="shared" si="1"/>
        <v>12265.9</v>
      </c>
    </row>
    <row r="21" spans="1:12" ht="12" customHeight="1" x14ac:dyDescent="0.2">
      <c r="A21" s="7" t="s">
        <v>57</v>
      </c>
      <c r="B21" s="12">
        <v>8582</v>
      </c>
      <c r="C21" s="4">
        <v>8279</v>
      </c>
      <c r="D21" s="4">
        <v>7929</v>
      </c>
      <c r="E21" s="4">
        <v>7644</v>
      </c>
      <c r="F21" s="4">
        <v>7723</v>
      </c>
      <c r="G21" s="4">
        <v>7832</v>
      </c>
      <c r="H21" s="4">
        <v>7939</v>
      </c>
      <c r="I21" s="4">
        <v>8029</v>
      </c>
      <c r="J21" s="4">
        <v>8140</v>
      </c>
      <c r="K21" s="4">
        <v>8184</v>
      </c>
      <c r="L21" s="12">
        <f t="shared" si="1"/>
        <v>8028.1</v>
      </c>
    </row>
    <row r="22" spans="1:12" ht="12" customHeight="1" x14ac:dyDescent="0.2">
      <c r="A22" s="7" t="s">
        <v>58</v>
      </c>
      <c r="B22" s="12">
        <v>8016</v>
      </c>
      <c r="C22" s="4">
        <v>7455</v>
      </c>
      <c r="D22" s="4">
        <v>7127</v>
      </c>
      <c r="E22" s="4">
        <v>7037</v>
      </c>
      <c r="F22" s="4">
        <v>7023</v>
      </c>
      <c r="G22" s="4">
        <v>7420</v>
      </c>
      <c r="H22" s="4">
        <v>7629</v>
      </c>
      <c r="I22" s="4">
        <v>7596</v>
      </c>
      <c r="J22" s="4">
        <v>7757</v>
      </c>
      <c r="K22" s="4">
        <v>7839</v>
      </c>
      <c r="L22" s="12">
        <f t="shared" si="1"/>
        <v>7489.9</v>
      </c>
    </row>
    <row r="23" spans="1:12" ht="12" customHeight="1" x14ac:dyDescent="0.2">
      <c r="A23" s="7" t="s">
        <v>59</v>
      </c>
      <c r="B23" s="12">
        <v>3056</v>
      </c>
      <c r="C23" s="4">
        <v>2858</v>
      </c>
      <c r="D23" s="4">
        <v>2784</v>
      </c>
      <c r="E23" s="4">
        <v>2824</v>
      </c>
      <c r="F23" s="4">
        <v>2791</v>
      </c>
      <c r="G23" s="4">
        <v>2913</v>
      </c>
      <c r="H23" s="4">
        <v>2938</v>
      </c>
      <c r="I23" s="4">
        <v>2965</v>
      </c>
      <c r="J23" s="4">
        <v>2982</v>
      </c>
      <c r="K23" s="4">
        <v>2919</v>
      </c>
      <c r="L23" s="12">
        <f t="shared" si="1"/>
        <v>2903</v>
      </c>
    </row>
    <row r="24" spans="1:12" s="16" customFormat="1" ht="24.75" customHeight="1" x14ac:dyDescent="0.2">
      <c r="A24" s="13" t="s">
        <v>60</v>
      </c>
      <c r="B24" s="15">
        <v>57210</v>
      </c>
      <c r="C24" s="14">
        <v>54729</v>
      </c>
      <c r="D24" s="14">
        <v>52863</v>
      </c>
      <c r="E24" s="14">
        <v>51914</v>
      </c>
      <c r="F24" s="14">
        <v>52184</v>
      </c>
      <c r="G24" s="14">
        <v>53748</v>
      </c>
      <c r="H24" s="14">
        <v>55097</v>
      </c>
      <c r="I24" s="14">
        <v>55559</v>
      </c>
      <c r="J24" s="14">
        <v>56077</v>
      </c>
      <c r="K24" s="14">
        <v>56315</v>
      </c>
      <c r="L24" s="15">
        <f t="shared" si="1"/>
        <v>54569.599999999999</v>
      </c>
    </row>
    <row r="25" spans="1:12" ht="12" customHeight="1" x14ac:dyDescent="0.2">
      <c r="A25" s="7" t="s">
        <v>61</v>
      </c>
      <c r="B25" s="12">
        <v>10191</v>
      </c>
      <c r="C25" s="4">
        <v>8962</v>
      </c>
      <c r="D25" s="4">
        <v>8969</v>
      </c>
      <c r="E25" s="4">
        <v>9543</v>
      </c>
      <c r="F25" s="4">
        <v>9565</v>
      </c>
      <c r="G25" s="4">
        <v>9899</v>
      </c>
      <c r="H25" s="4">
        <v>10203</v>
      </c>
      <c r="I25" s="4">
        <v>10359</v>
      </c>
      <c r="J25" s="4">
        <v>10583</v>
      </c>
      <c r="K25" s="4">
        <v>9983</v>
      </c>
      <c r="L25" s="12">
        <f t="shared" si="1"/>
        <v>9825.7000000000007</v>
      </c>
    </row>
    <row r="26" spans="1:12" ht="12" customHeight="1" x14ac:dyDescent="0.2">
      <c r="A26" s="7" t="s">
        <v>62</v>
      </c>
      <c r="B26" s="12">
        <v>33326</v>
      </c>
      <c r="C26" s="4">
        <v>30600</v>
      </c>
      <c r="D26" s="4">
        <v>29213</v>
      </c>
      <c r="E26" s="4">
        <v>28749</v>
      </c>
      <c r="F26" s="4">
        <v>28262</v>
      </c>
      <c r="G26" s="4">
        <v>29080</v>
      </c>
      <c r="H26" s="4">
        <v>29813</v>
      </c>
      <c r="I26" s="4">
        <v>30490</v>
      </c>
      <c r="J26" s="4">
        <v>31140</v>
      </c>
      <c r="K26" s="4">
        <v>30982</v>
      </c>
      <c r="L26" s="12">
        <f t="shared" si="1"/>
        <v>30165.5</v>
      </c>
    </row>
    <row r="27" spans="1:12" ht="12" customHeight="1" x14ac:dyDescent="0.2">
      <c r="A27" s="7" t="s">
        <v>63</v>
      </c>
      <c r="B27" s="12">
        <v>22359</v>
      </c>
      <c r="C27" s="4">
        <v>21302</v>
      </c>
      <c r="D27" s="4">
        <v>20990</v>
      </c>
      <c r="E27" s="4">
        <v>21042</v>
      </c>
      <c r="F27" s="4">
        <v>20945</v>
      </c>
      <c r="G27" s="4">
        <v>21209</v>
      </c>
      <c r="H27" s="4">
        <v>21182</v>
      </c>
      <c r="I27" s="4">
        <v>21416</v>
      </c>
      <c r="J27" s="4">
        <v>22162</v>
      </c>
      <c r="K27" s="4">
        <v>22666</v>
      </c>
      <c r="L27" s="12">
        <f t="shared" si="1"/>
        <v>21527.3</v>
      </c>
    </row>
    <row r="28" spans="1:12" ht="12" customHeight="1" x14ac:dyDescent="0.2">
      <c r="A28" s="7" t="s">
        <v>64</v>
      </c>
      <c r="B28" s="12">
        <v>9043</v>
      </c>
      <c r="C28" s="4">
        <v>8525</v>
      </c>
      <c r="D28" s="4">
        <v>7922</v>
      </c>
      <c r="E28" s="4">
        <v>7595</v>
      </c>
      <c r="F28" s="4">
        <v>8160</v>
      </c>
      <c r="G28" s="4">
        <v>8406</v>
      </c>
      <c r="H28" s="4">
        <v>8589</v>
      </c>
      <c r="I28" s="4">
        <v>8718</v>
      </c>
      <c r="J28" s="4">
        <v>8901</v>
      </c>
      <c r="K28" s="4">
        <v>9021</v>
      </c>
      <c r="L28" s="12">
        <f t="shared" si="1"/>
        <v>8488</v>
      </c>
    </row>
    <row r="29" spans="1:12" ht="12" customHeight="1" x14ac:dyDescent="0.2">
      <c r="A29" s="7" t="s">
        <v>65</v>
      </c>
      <c r="B29" s="12">
        <v>4914</v>
      </c>
      <c r="C29" s="4">
        <v>4882</v>
      </c>
      <c r="D29" s="4">
        <v>4540</v>
      </c>
      <c r="E29" s="4">
        <v>3786</v>
      </c>
      <c r="F29" s="4">
        <v>4118</v>
      </c>
      <c r="G29" s="4">
        <v>4363</v>
      </c>
      <c r="H29" s="4">
        <v>4198</v>
      </c>
      <c r="I29" s="4">
        <v>4767</v>
      </c>
      <c r="J29" s="4">
        <v>5174</v>
      </c>
      <c r="K29" s="4">
        <v>5202</v>
      </c>
      <c r="L29" s="12">
        <f t="shared" si="1"/>
        <v>4594.3999999999996</v>
      </c>
    </row>
    <row r="30" spans="1:12" ht="12" customHeight="1" x14ac:dyDescent="0.2">
      <c r="A30" s="7" t="s">
        <v>66</v>
      </c>
      <c r="B30" s="12">
        <v>21818</v>
      </c>
      <c r="C30" s="4">
        <v>20521</v>
      </c>
      <c r="D30" s="4">
        <v>19986</v>
      </c>
      <c r="E30" s="4">
        <v>19920</v>
      </c>
      <c r="F30" s="4">
        <v>19765</v>
      </c>
      <c r="G30" s="4">
        <v>20638</v>
      </c>
      <c r="H30" s="4">
        <v>20760</v>
      </c>
      <c r="I30" s="4">
        <v>20896</v>
      </c>
      <c r="J30" s="4">
        <v>21057</v>
      </c>
      <c r="K30" s="4">
        <v>21496</v>
      </c>
      <c r="L30" s="12">
        <f t="shared" si="1"/>
        <v>20685.7</v>
      </c>
    </row>
    <row r="31" spans="1:12" ht="12" customHeight="1" x14ac:dyDescent="0.2">
      <c r="A31" s="7" t="s">
        <v>67</v>
      </c>
      <c r="B31" s="12">
        <v>7938</v>
      </c>
      <c r="C31" s="4">
        <v>7380</v>
      </c>
      <c r="D31" s="4">
        <v>7207</v>
      </c>
      <c r="E31" s="4">
        <v>7174</v>
      </c>
      <c r="F31" s="4">
        <v>7187</v>
      </c>
      <c r="G31" s="4">
        <v>7647</v>
      </c>
      <c r="H31" s="4">
        <v>8061</v>
      </c>
      <c r="I31" s="4">
        <v>8193</v>
      </c>
      <c r="J31" s="4">
        <v>8317</v>
      </c>
      <c r="K31" s="4">
        <v>8501</v>
      </c>
      <c r="L31" s="12">
        <f t="shared" si="1"/>
        <v>7760.5</v>
      </c>
    </row>
    <row r="32" spans="1:12" ht="12" customHeight="1" x14ac:dyDescent="0.2">
      <c r="A32" s="7" t="s">
        <v>68</v>
      </c>
      <c r="B32" s="12">
        <v>14788</v>
      </c>
      <c r="C32" s="4">
        <v>13902</v>
      </c>
      <c r="D32" s="4">
        <v>13739</v>
      </c>
      <c r="E32" s="4">
        <v>13360</v>
      </c>
      <c r="F32" s="4">
        <v>13541</v>
      </c>
      <c r="G32" s="4">
        <v>14226</v>
      </c>
      <c r="H32" s="4">
        <v>14555</v>
      </c>
      <c r="I32" s="4">
        <v>14528</v>
      </c>
      <c r="J32" s="4">
        <v>14605</v>
      </c>
      <c r="K32" s="4">
        <v>14985</v>
      </c>
      <c r="L32" s="12">
        <f t="shared" si="1"/>
        <v>14222.9</v>
      </c>
    </row>
    <row r="33" spans="1:12" ht="12" customHeight="1" x14ac:dyDescent="0.2">
      <c r="A33" s="7" t="s">
        <v>69</v>
      </c>
      <c r="B33" s="12">
        <v>68</v>
      </c>
      <c r="C33" s="4">
        <v>63</v>
      </c>
      <c r="D33" s="4">
        <v>62</v>
      </c>
      <c r="E33" s="4">
        <v>60</v>
      </c>
      <c r="F33" s="4">
        <v>63</v>
      </c>
      <c r="G33" s="4">
        <v>55</v>
      </c>
      <c r="H33" s="4">
        <v>58</v>
      </c>
      <c r="I33" s="4">
        <v>45</v>
      </c>
      <c r="J33" s="4">
        <v>44</v>
      </c>
      <c r="K33" s="4">
        <v>38</v>
      </c>
      <c r="L33" s="12">
        <f t="shared" si="1"/>
        <v>55.6</v>
      </c>
    </row>
    <row r="34" spans="1:12" ht="12" customHeight="1" x14ac:dyDescent="0.2">
      <c r="A34" s="7" t="s">
        <v>70</v>
      </c>
      <c r="B34" s="12">
        <v>43</v>
      </c>
      <c r="C34" s="4">
        <v>42</v>
      </c>
      <c r="D34" s="4">
        <v>40</v>
      </c>
      <c r="E34" s="4">
        <v>47</v>
      </c>
      <c r="F34" s="4">
        <v>40</v>
      </c>
      <c r="G34" s="4">
        <v>41</v>
      </c>
      <c r="H34" s="4">
        <v>45</v>
      </c>
      <c r="I34" s="4">
        <v>45</v>
      </c>
      <c r="J34" s="4">
        <v>47</v>
      </c>
      <c r="K34" s="4">
        <v>45</v>
      </c>
      <c r="L34" s="12">
        <f t="shared" si="1"/>
        <v>43.5</v>
      </c>
    </row>
    <row r="35" spans="1:12" s="16" customFormat="1" ht="24.75" customHeight="1" x14ac:dyDescent="0.2">
      <c r="A35" s="13" t="s">
        <v>71</v>
      </c>
      <c r="B35" s="15">
        <v>124488</v>
      </c>
      <c r="C35" s="14">
        <v>116179</v>
      </c>
      <c r="D35" s="14">
        <v>112668</v>
      </c>
      <c r="E35" s="14">
        <v>111276</v>
      </c>
      <c r="F35" s="14">
        <v>111646</v>
      </c>
      <c r="G35" s="14">
        <v>115564</v>
      </c>
      <c r="H35" s="14">
        <v>117464</v>
      </c>
      <c r="I35" s="14">
        <v>119457</v>
      </c>
      <c r="J35" s="14">
        <v>122030</v>
      </c>
      <c r="K35" s="14">
        <v>122919</v>
      </c>
      <c r="L35" s="15">
        <f t="shared" si="1"/>
        <v>117369.1</v>
      </c>
    </row>
    <row r="36" spans="1:12" ht="12" customHeight="1" x14ac:dyDescent="0.2">
      <c r="A36" s="7" t="s">
        <v>72</v>
      </c>
      <c r="B36" s="12">
        <v>15416</v>
      </c>
      <c r="C36" s="4">
        <v>14355</v>
      </c>
      <c r="D36" s="4">
        <v>14139</v>
      </c>
      <c r="E36" s="4">
        <v>14272</v>
      </c>
      <c r="F36" s="4">
        <v>14095</v>
      </c>
      <c r="G36" s="4">
        <v>14695</v>
      </c>
      <c r="H36" s="4">
        <v>14802</v>
      </c>
      <c r="I36" s="4">
        <v>14652</v>
      </c>
      <c r="J36" s="4">
        <v>14812</v>
      </c>
      <c r="K36" s="4">
        <v>14935</v>
      </c>
      <c r="L36" s="12">
        <f t="shared" si="1"/>
        <v>14617.3</v>
      </c>
    </row>
    <row r="37" spans="1:12" ht="12" customHeight="1" x14ac:dyDescent="0.2">
      <c r="A37" s="7" t="s">
        <v>73</v>
      </c>
      <c r="B37" s="12">
        <v>11329</v>
      </c>
      <c r="C37" s="4">
        <v>10572</v>
      </c>
      <c r="D37" s="4">
        <v>10266</v>
      </c>
      <c r="E37" s="4">
        <v>10180</v>
      </c>
      <c r="F37" s="4">
        <v>10203</v>
      </c>
      <c r="G37" s="4">
        <v>10652</v>
      </c>
      <c r="H37" s="4">
        <v>11010</v>
      </c>
      <c r="I37" s="4">
        <v>10927</v>
      </c>
      <c r="J37" s="4">
        <v>10913</v>
      </c>
      <c r="K37" s="4">
        <v>10932</v>
      </c>
      <c r="L37" s="12">
        <f t="shared" si="1"/>
        <v>10698.4</v>
      </c>
    </row>
    <row r="38" spans="1:12" ht="12" customHeight="1" x14ac:dyDescent="0.2">
      <c r="A38" s="7" t="s">
        <v>74</v>
      </c>
      <c r="B38" s="12">
        <v>4435</v>
      </c>
      <c r="C38" s="4">
        <v>4348</v>
      </c>
      <c r="D38" s="4">
        <v>4205</v>
      </c>
      <c r="E38" s="4">
        <v>4131</v>
      </c>
      <c r="F38" s="4">
        <v>4210</v>
      </c>
      <c r="G38" s="4">
        <v>4319</v>
      </c>
      <c r="H38" s="4">
        <v>4400</v>
      </c>
      <c r="I38" s="4">
        <v>4401</v>
      </c>
      <c r="J38" s="4">
        <v>4421</v>
      </c>
      <c r="K38" s="4">
        <v>4418</v>
      </c>
      <c r="L38" s="12">
        <f t="shared" si="1"/>
        <v>4328.8</v>
      </c>
    </row>
    <row r="39" spans="1:12" ht="12" customHeight="1" x14ac:dyDescent="0.2">
      <c r="A39" s="7" t="s">
        <v>75</v>
      </c>
      <c r="B39" s="12">
        <v>16442</v>
      </c>
      <c r="C39" s="4">
        <v>15720</v>
      </c>
      <c r="D39" s="4">
        <v>15499</v>
      </c>
      <c r="E39" s="4">
        <v>15700</v>
      </c>
      <c r="F39" s="4">
        <v>15545</v>
      </c>
      <c r="G39" s="4">
        <v>15817</v>
      </c>
      <c r="H39" s="4">
        <v>15682</v>
      </c>
      <c r="I39" s="4">
        <v>15696</v>
      </c>
      <c r="J39" s="4">
        <v>15947</v>
      </c>
      <c r="K39" s="4">
        <v>15999</v>
      </c>
      <c r="L39" s="12">
        <f t="shared" si="1"/>
        <v>15804.7</v>
      </c>
    </row>
    <row r="40" spans="1:12" ht="12" customHeight="1" x14ac:dyDescent="0.2">
      <c r="A40" s="7" t="s">
        <v>76</v>
      </c>
      <c r="B40" s="12">
        <v>8310</v>
      </c>
      <c r="C40" s="4">
        <v>7937</v>
      </c>
      <c r="D40" s="4">
        <v>7706</v>
      </c>
      <c r="E40" s="4">
        <v>7653</v>
      </c>
      <c r="F40" s="4">
        <v>7448</v>
      </c>
      <c r="G40" s="4">
        <v>7634</v>
      </c>
      <c r="H40" s="4">
        <v>7621</v>
      </c>
      <c r="I40" s="4">
        <v>7580</v>
      </c>
      <c r="J40" s="4">
        <v>7652</v>
      </c>
      <c r="K40" s="4">
        <v>7801</v>
      </c>
      <c r="L40" s="12">
        <f t="shared" si="1"/>
        <v>7734.2</v>
      </c>
    </row>
    <row r="41" spans="1:12" ht="12" customHeight="1" x14ac:dyDescent="0.2">
      <c r="A41" s="7" t="s">
        <v>77</v>
      </c>
      <c r="B41" s="12">
        <v>12974</v>
      </c>
      <c r="C41" s="4">
        <v>12330</v>
      </c>
      <c r="D41" s="4">
        <v>11887</v>
      </c>
      <c r="E41" s="4">
        <v>11737</v>
      </c>
      <c r="F41" s="4">
        <v>11906</v>
      </c>
      <c r="G41" s="4">
        <v>12401</v>
      </c>
      <c r="H41" s="4">
        <v>12581</v>
      </c>
      <c r="I41" s="4">
        <v>12647</v>
      </c>
      <c r="J41" s="4">
        <v>12462</v>
      </c>
      <c r="K41" s="4">
        <v>12553</v>
      </c>
      <c r="L41" s="12">
        <f t="shared" si="1"/>
        <v>12347.8</v>
      </c>
    </row>
    <row r="42" spans="1:12" ht="12" customHeight="1" x14ac:dyDescent="0.2">
      <c r="A42" s="7" t="s">
        <v>78</v>
      </c>
      <c r="B42" s="12">
        <v>7047</v>
      </c>
      <c r="C42" s="4">
        <v>6799</v>
      </c>
      <c r="D42" s="4">
        <v>6679</v>
      </c>
      <c r="E42" s="4">
        <v>6860</v>
      </c>
      <c r="F42" s="4">
        <v>6863</v>
      </c>
      <c r="G42" s="4">
        <v>6932</v>
      </c>
      <c r="H42" s="4">
        <v>6939</v>
      </c>
      <c r="I42" s="4">
        <v>7047</v>
      </c>
      <c r="J42" s="4">
        <v>7058</v>
      </c>
      <c r="K42" s="4">
        <v>7141</v>
      </c>
      <c r="L42" s="12">
        <f t="shared" si="1"/>
        <v>6936.5</v>
      </c>
    </row>
    <row r="43" spans="1:12" s="16" customFormat="1" ht="24.75" customHeight="1" x14ac:dyDescent="0.2">
      <c r="A43" s="13" t="s">
        <v>79</v>
      </c>
      <c r="B43" s="15">
        <v>75953</v>
      </c>
      <c r="C43" s="14">
        <v>72061</v>
      </c>
      <c r="D43" s="14">
        <v>70381</v>
      </c>
      <c r="E43" s="14">
        <v>70533</v>
      </c>
      <c r="F43" s="14">
        <v>70270</v>
      </c>
      <c r="G43" s="14">
        <v>72450</v>
      </c>
      <c r="H43" s="14">
        <v>73035</v>
      </c>
      <c r="I43" s="14">
        <v>72950</v>
      </c>
      <c r="J43" s="14">
        <v>73265</v>
      </c>
      <c r="K43" s="14">
        <v>73779</v>
      </c>
      <c r="L43" s="15">
        <f t="shared" si="1"/>
        <v>72467.7</v>
      </c>
    </row>
    <row r="44" spans="1:12" ht="12" customHeight="1" x14ac:dyDescent="0.2">
      <c r="A44" s="7" t="s">
        <v>80</v>
      </c>
      <c r="B44" s="12">
        <v>9741</v>
      </c>
      <c r="C44" s="4">
        <v>9187</v>
      </c>
      <c r="D44" s="4">
        <v>8923</v>
      </c>
      <c r="E44" s="4">
        <v>8903</v>
      </c>
      <c r="F44" s="4">
        <v>9110</v>
      </c>
      <c r="G44" s="4">
        <v>9415</v>
      </c>
      <c r="H44" s="4">
        <v>9874</v>
      </c>
      <c r="I44" s="4">
        <v>10147</v>
      </c>
      <c r="J44" s="4">
        <v>10470</v>
      </c>
      <c r="K44" s="4">
        <v>10679</v>
      </c>
      <c r="L44" s="12">
        <f t="shared" si="1"/>
        <v>9644.9</v>
      </c>
    </row>
    <row r="45" spans="1:12" ht="12" customHeight="1" x14ac:dyDescent="0.2">
      <c r="A45" s="7" t="s">
        <v>81</v>
      </c>
      <c r="B45" s="12">
        <v>6619</v>
      </c>
      <c r="C45" s="4">
        <v>5692</v>
      </c>
      <c r="D45" s="4">
        <v>5157</v>
      </c>
      <c r="E45" s="4">
        <v>5783</v>
      </c>
      <c r="F45" s="4">
        <v>6408</v>
      </c>
      <c r="G45" s="4">
        <v>6055</v>
      </c>
      <c r="H45" s="4">
        <v>6365</v>
      </c>
      <c r="I45" s="4">
        <v>6497</v>
      </c>
      <c r="J45" s="4">
        <v>6393</v>
      </c>
      <c r="K45" s="4">
        <v>6580</v>
      </c>
      <c r="L45" s="12">
        <f t="shared" si="1"/>
        <v>6154.9</v>
      </c>
    </row>
    <row r="46" spans="1:12" ht="12" customHeight="1" x14ac:dyDescent="0.2">
      <c r="A46" s="7" t="s">
        <v>82</v>
      </c>
      <c r="B46" s="12">
        <v>9857</v>
      </c>
      <c r="C46" s="4">
        <v>9246</v>
      </c>
      <c r="D46" s="4">
        <v>8661</v>
      </c>
      <c r="E46" s="4">
        <v>8479</v>
      </c>
      <c r="F46" s="4">
        <v>8579</v>
      </c>
      <c r="G46" s="4">
        <v>8980</v>
      </c>
      <c r="H46" s="4">
        <v>9270</v>
      </c>
      <c r="I46" s="4">
        <v>9503</v>
      </c>
      <c r="J46" s="4">
        <v>9767</v>
      </c>
      <c r="K46" s="4">
        <v>10053</v>
      </c>
      <c r="L46" s="12">
        <f t="shared" si="1"/>
        <v>9239.5</v>
      </c>
    </row>
    <row r="47" spans="1:12" ht="12" customHeight="1" x14ac:dyDescent="0.2">
      <c r="A47" s="7" t="s">
        <v>83</v>
      </c>
      <c r="B47" s="12">
        <v>3834</v>
      </c>
      <c r="C47" s="4">
        <v>3365</v>
      </c>
      <c r="D47" s="4">
        <v>3187</v>
      </c>
      <c r="E47" s="4">
        <v>3522</v>
      </c>
      <c r="F47" s="4">
        <v>3599</v>
      </c>
      <c r="G47" s="4">
        <v>3646</v>
      </c>
      <c r="H47" s="4">
        <v>3628</v>
      </c>
      <c r="I47" s="4">
        <v>3522</v>
      </c>
      <c r="J47" s="4">
        <v>3628</v>
      </c>
      <c r="K47" s="4">
        <v>3680</v>
      </c>
      <c r="L47" s="12">
        <f t="shared" si="1"/>
        <v>3561.1</v>
      </c>
    </row>
    <row r="48" spans="1:12" ht="12" customHeight="1" x14ac:dyDescent="0.2">
      <c r="A48" s="7" t="s">
        <v>84</v>
      </c>
      <c r="B48" s="12">
        <v>8054</v>
      </c>
      <c r="C48" s="4">
        <v>7476</v>
      </c>
      <c r="D48" s="4">
        <v>7297</v>
      </c>
      <c r="E48" s="4">
        <v>7027</v>
      </c>
      <c r="F48" s="4">
        <v>7207</v>
      </c>
      <c r="G48" s="4">
        <v>7207</v>
      </c>
      <c r="H48" s="4">
        <v>7196</v>
      </c>
      <c r="I48" s="4">
        <v>7416</v>
      </c>
      <c r="J48" s="4">
        <v>7654</v>
      </c>
      <c r="K48" s="4">
        <v>7969</v>
      </c>
      <c r="L48" s="12">
        <f t="shared" si="1"/>
        <v>7450.3</v>
      </c>
    </row>
    <row r="49" spans="1:12" ht="12" customHeight="1" x14ac:dyDescent="0.2">
      <c r="A49" s="7" t="s">
        <v>85</v>
      </c>
      <c r="B49" s="12">
        <v>66274</v>
      </c>
      <c r="C49" s="4">
        <v>62658</v>
      </c>
      <c r="D49" s="4">
        <v>59587</v>
      </c>
      <c r="E49" s="4">
        <v>58608</v>
      </c>
      <c r="F49" s="4">
        <v>59431</v>
      </c>
      <c r="G49" s="4">
        <v>60943</v>
      </c>
      <c r="H49" s="4">
        <v>61774</v>
      </c>
      <c r="I49" s="4">
        <v>61875</v>
      </c>
      <c r="J49" s="4">
        <v>63066</v>
      </c>
      <c r="K49" s="4">
        <v>63458</v>
      </c>
      <c r="L49" s="12">
        <f t="shared" si="1"/>
        <v>61767.4</v>
      </c>
    </row>
    <row r="50" spans="1:12" ht="12" customHeight="1" x14ac:dyDescent="0.2">
      <c r="A50" s="7" t="s">
        <v>86</v>
      </c>
      <c r="B50" s="12">
        <v>3717</v>
      </c>
      <c r="C50" s="4">
        <v>3628</v>
      </c>
      <c r="D50" s="4">
        <v>3489</v>
      </c>
      <c r="E50" s="4">
        <v>3488</v>
      </c>
      <c r="F50" s="4">
        <v>3599</v>
      </c>
      <c r="G50" s="4">
        <v>3642</v>
      </c>
      <c r="H50" s="4">
        <v>3706</v>
      </c>
      <c r="I50" s="4">
        <v>3708</v>
      </c>
      <c r="J50" s="4">
        <v>3643</v>
      </c>
      <c r="K50" s="4">
        <v>3595</v>
      </c>
      <c r="L50" s="12">
        <f t="shared" si="1"/>
        <v>3621.5</v>
      </c>
    </row>
    <row r="51" spans="1:12" ht="12" customHeight="1" x14ac:dyDescent="0.2">
      <c r="A51" s="7" t="s">
        <v>87</v>
      </c>
      <c r="B51" s="12">
        <v>446</v>
      </c>
      <c r="C51" s="4">
        <v>409</v>
      </c>
      <c r="D51" s="4">
        <v>392</v>
      </c>
      <c r="E51" s="4">
        <v>392</v>
      </c>
      <c r="F51" s="4">
        <v>398</v>
      </c>
      <c r="G51" s="4">
        <v>436</v>
      </c>
      <c r="H51" s="4">
        <v>456</v>
      </c>
      <c r="I51" s="4">
        <v>442</v>
      </c>
      <c r="J51" s="4">
        <v>442</v>
      </c>
      <c r="K51" s="4">
        <v>464</v>
      </c>
      <c r="L51" s="12">
        <f t="shared" si="1"/>
        <v>427.7</v>
      </c>
    </row>
    <row r="52" spans="1:12" ht="12" customHeight="1" x14ac:dyDescent="0.2">
      <c r="A52" s="7" t="s">
        <v>88</v>
      </c>
      <c r="B52" s="12">
        <v>333</v>
      </c>
      <c r="C52" s="4">
        <v>290</v>
      </c>
      <c r="D52" s="4">
        <v>277</v>
      </c>
      <c r="E52" s="4">
        <v>293</v>
      </c>
      <c r="F52" s="4">
        <v>283</v>
      </c>
      <c r="G52" s="4">
        <v>295</v>
      </c>
      <c r="H52" s="4">
        <v>316</v>
      </c>
      <c r="I52" s="4">
        <v>312</v>
      </c>
      <c r="J52" s="4">
        <v>332</v>
      </c>
      <c r="K52" s="4">
        <v>325</v>
      </c>
      <c r="L52" s="12">
        <f t="shared" si="1"/>
        <v>305.60000000000002</v>
      </c>
    </row>
    <row r="53" spans="1:12" ht="12" customHeight="1" x14ac:dyDescent="0.2">
      <c r="A53" s="7" t="s">
        <v>89</v>
      </c>
      <c r="B53" s="12">
        <v>13</v>
      </c>
      <c r="C53" s="4">
        <v>13</v>
      </c>
      <c r="D53" s="4">
        <v>14</v>
      </c>
      <c r="E53" s="4">
        <v>16</v>
      </c>
      <c r="F53" s="4">
        <v>15</v>
      </c>
      <c r="G53" s="4">
        <v>14</v>
      </c>
      <c r="H53" s="4">
        <v>13</v>
      </c>
      <c r="I53" s="4">
        <v>12</v>
      </c>
      <c r="J53" s="4">
        <v>16</v>
      </c>
      <c r="K53" s="4">
        <v>17</v>
      </c>
      <c r="L53" s="12">
        <f t="shared" si="1"/>
        <v>14.3</v>
      </c>
    </row>
    <row r="54" spans="1:12" ht="12" customHeight="1" x14ac:dyDescent="0.2">
      <c r="A54" s="7" t="s">
        <v>90</v>
      </c>
      <c r="B54" s="12">
        <v>28</v>
      </c>
      <c r="C54" s="4">
        <v>29</v>
      </c>
      <c r="D54" s="4">
        <v>25</v>
      </c>
      <c r="E54" s="4">
        <v>22</v>
      </c>
      <c r="F54" s="4">
        <v>17</v>
      </c>
      <c r="G54" s="4">
        <v>14</v>
      </c>
      <c r="H54" s="4">
        <v>12</v>
      </c>
      <c r="I54" s="4">
        <v>14</v>
      </c>
      <c r="J54" s="4">
        <v>15</v>
      </c>
      <c r="K54" s="4">
        <v>16</v>
      </c>
      <c r="L54" s="12">
        <f t="shared" si="1"/>
        <v>19.2</v>
      </c>
    </row>
    <row r="55" spans="1:12" ht="12" customHeight="1" x14ac:dyDescent="0.2">
      <c r="A55" s="7" t="s">
        <v>91</v>
      </c>
      <c r="B55" s="12">
        <v>18</v>
      </c>
      <c r="C55" s="4">
        <v>16</v>
      </c>
      <c r="D55" s="4">
        <v>13</v>
      </c>
      <c r="E55" s="4">
        <v>14</v>
      </c>
      <c r="F55" s="4">
        <v>14</v>
      </c>
      <c r="G55" s="4">
        <v>14</v>
      </c>
      <c r="H55" s="4">
        <v>9</v>
      </c>
      <c r="I55" s="4">
        <v>9</v>
      </c>
      <c r="J55" s="4">
        <v>9</v>
      </c>
      <c r="K55" s="4">
        <v>10</v>
      </c>
      <c r="L55" s="12">
        <f t="shared" si="1"/>
        <v>12.6</v>
      </c>
    </row>
    <row r="56" spans="1:12" ht="12" customHeight="1" x14ac:dyDescent="0.2">
      <c r="A56" s="7" t="s">
        <v>92</v>
      </c>
      <c r="B56" s="12">
        <v>58</v>
      </c>
      <c r="C56" s="4">
        <v>53</v>
      </c>
      <c r="D56" s="4">
        <v>52</v>
      </c>
      <c r="E56" s="4">
        <v>55</v>
      </c>
      <c r="F56" s="4">
        <v>52</v>
      </c>
      <c r="G56" s="4">
        <v>57</v>
      </c>
      <c r="H56" s="4">
        <v>57</v>
      </c>
      <c r="I56" s="4">
        <v>56</v>
      </c>
      <c r="J56" s="4">
        <v>57</v>
      </c>
      <c r="K56" s="4">
        <v>61</v>
      </c>
      <c r="L56" s="12">
        <f t="shared" si="1"/>
        <v>55.8</v>
      </c>
    </row>
    <row r="57" spans="1:12" ht="12" customHeight="1" x14ac:dyDescent="0.2">
      <c r="A57" s="7" t="s">
        <v>93</v>
      </c>
      <c r="B57" s="12">
        <v>16</v>
      </c>
      <c r="C57" s="4">
        <v>16</v>
      </c>
      <c r="D57" s="4">
        <v>12</v>
      </c>
      <c r="E57" s="4">
        <v>15</v>
      </c>
      <c r="F57" s="4">
        <v>12</v>
      </c>
      <c r="G57" s="4">
        <v>12</v>
      </c>
      <c r="H57" s="4">
        <v>15</v>
      </c>
      <c r="I57" s="4">
        <v>16</v>
      </c>
      <c r="J57" s="4">
        <v>14</v>
      </c>
      <c r="K57" s="4">
        <v>15</v>
      </c>
      <c r="L57" s="12">
        <f t="shared" si="1"/>
        <v>14.3</v>
      </c>
    </row>
    <row r="58" spans="1:12" ht="12" customHeight="1" x14ac:dyDescent="0.2">
      <c r="A58" s="7" t="s">
        <v>94</v>
      </c>
      <c r="B58" s="12">
        <v>7</v>
      </c>
      <c r="C58" s="4">
        <v>6</v>
      </c>
      <c r="D58" s="4">
        <v>4</v>
      </c>
      <c r="E58" s="4">
        <v>6</v>
      </c>
      <c r="F58" s="4">
        <v>6</v>
      </c>
      <c r="G58" s="4">
        <v>13</v>
      </c>
      <c r="H58" s="4">
        <v>12</v>
      </c>
      <c r="I58" s="4">
        <v>10</v>
      </c>
      <c r="J58" s="4">
        <v>11</v>
      </c>
      <c r="K58" s="4">
        <v>7</v>
      </c>
      <c r="L58" s="12">
        <f t="shared" si="1"/>
        <v>8.1999999999999993</v>
      </c>
    </row>
    <row r="59" spans="1:12" ht="12" customHeight="1" x14ac:dyDescent="0.2">
      <c r="A59" s="7" t="s">
        <v>95</v>
      </c>
      <c r="B59" s="12">
        <v>35</v>
      </c>
      <c r="C59" s="4">
        <v>38</v>
      </c>
      <c r="D59" s="4">
        <v>33</v>
      </c>
      <c r="E59" s="4">
        <v>27</v>
      </c>
      <c r="F59" s="4">
        <v>24</v>
      </c>
      <c r="G59" s="4">
        <v>26</v>
      </c>
      <c r="H59" s="4">
        <v>21</v>
      </c>
      <c r="I59" s="4">
        <v>23</v>
      </c>
      <c r="J59" s="4">
        <v>23</v>
      </c>
      <c r="K59" s="4">
        <v>27</v>
      </c>
      <c r="L59" s="12">
        <f t="shared" si="1"/>
        <v>27.7</v>
      </c>
    </row>
    <row r="60" spans="1:12" ht="12" customHeight="1" x14ac:dyDescent="0.2">
      <c r="A60" s="7" t="s">
        <v>96</v>
      </c>
      <c r="B60" s="12">
        <v>570</v>
      </c>
      <c r="C60" s="4">
        <v>554</v>
      </c>
      <c r="D60" s="4">
        <v>569</v>
      </c>
      <c r="E60" s="4">
        <v>567</v>
      </c>
      <c r="F60" s="4">
        <v>566</v>
      </c>
      <c r="G60" s="4">
        <v>572</v>
      </c>
      <c r="H60" s="4">
        <v>591</v>
      </c>
      <c r="I60" s="4">
        <v>599</v>
      </c>
      <c r="J60" s="4">
        <v>611</v>
      </c>
      <c r="K60" s="4">
        <v>658</v>
      </c>
      <c r="L60" s="12">
        <f t="shared" si="1"/>
        <v>585.70000000000005</v>
      </c>
    </row>
    <row r="61" spans="1:12" ht="12" customHeight="1" x14ac:dyDescent="0.2">
      <c r="A61" s="7" t="s">
        <v>97</v>
      </c>
      <c r="B61" s="12">
        <v>307</v>
      </c>
      <c r="C61" s="4">
        <v>289</v>
      </c>
      <c r="D61" s="4">
        <v>284</v>
      </c>
      <c r="E61" s="4">
        <v>286</v>
      </c>
      <c r="F61" s="4">
        <v>293</v>
      </c>
      <c r="G61" s="4">
        <v>299</v>
      </c>
      <c r="H61" s="4">
        <v>322</v>
      </c>
      <c r="I61" s="4">
        <v>318</v>
      </c>
      <c r="J61" s="4">
        <v>323</v>
      </c>
      <c r="K61" s="4">
        <v>316</v>
      </c>
      <c r="L61" s="12">
        <f t="shared" si="1"/>
        <v>303.7</v>
      </c>
    </row>
    <row r="62" spans="1:12" ht="12" customHeight="1" x14ac:dyDescent="0.2">
      <c r="A62" s="7" t="s">
        <v>98</v>
      </c>
      <c r="B62" s="12">
        <v>368</v>
      </c>
      <c r="C62" s="4">
        <v>367</v>
      </c>
      <c r="D62" s="4">
        <v>346</v>
      </c>
      <c r="E62" s="4">
        <v>366</v>
      </c>
      <c r="F62" s="4">
        <v>376</v>
      </c>
      <c r="G62" s="4">
        <v>391</v>
      </c>
      <c r="H62" s="4">
        <v>420</v>
      </c>
      <c r="I62" s="4">
        <v>422</v>
      </c>
      <c r="J62" s="4">
        <v>426</v>
      </c>
      <c r="K62" s="4">
        <v>442</v>
      </c>
      <c r="L62" s="12">
        <f t="shared" si="1"/>
        <v>392.4</v>
      </c>
    </row>
    <row r="63" spans="1:12" ht="12" customHeight="1" x14ac:dyDescent="0.2">
      <c r="A63" s="7" t="s">
        <v>99</v>
      </c>
      <c r="B63" s="12">
        <v>105</v>
      </c>
      <c r="C63" s="4">
        <v>98</v>
      </c>
      <c r="D63" s="4">
        <v>93</v>
      </c>
      <c r="E63" s="4">
        <v>86</v>
      </c>
      <c r="F63" s="4">
        <v>86</v>
      </c>
      <c r="G63" s="4">
        <v>102</v>
      </c>
      <c r="H63" s="4">
        <v>107</v>
      </c>
      <c r="I63" s="4">
        <v>109</v>
      </c>
      <c r="J63" s="4">
        <v>121</v>
      </c>
      <c r="K63" s="4">
        <v>113</v>
      </c>
      <c r="L63" s="12">
        <f t="shared" si="1"/>
        <v>102</v>
      </c>
    </row>
    <row r="64" spans="1:12" ht="12" customHeight="1" x14ac:dyDescent="0.2">
      <c r="A64" s="7" t="s">
        <v>100</v>
      </c>
      <c r="B64" s="12">
        <v>43</v>
      </c>
      <c r="C64" s="4">
        <v>37</v>
      </c>
      <c r="D64" s="4">
        <v>37</v>
      </c>
      <c r="E64" s="4">
        <v>35</v>
      </c>
      <c r="F64" s="4">
        <v>41</v>
      </c>
      <c r="G64" s="4">
        <v>48</v>
      </c>
      <c r="H64" s="4">
        <v>42</v>
      </c>
      <c r="I64" s="4">
        <v>46</v>
      </c>
      <c r="J64" s="4">
        <v>37</v>
      </c>
      <c r="K64" s="4">
        <v>35</v>
      </c>
      <c r="L64" s="12">
        <f t="shared" si="1"/>
        <v>40.1</v>
      </c>
    </row>
    <row r="65" spans="1:12" ht="12" customHeight="1" x14ac:dyDescent="0.2">
      <c r="A65" s="7" t="s">
        <v>101</v>
      </c>
      <c r="B65" s="12">
        <v>152</v>
      </c>
      <c r="C65" s="4">
        <v>159</v>
      </c>
      <c r="D65" s="4">
        <v>144</v>
      </c>
      <c r="E65" s="4">
        <v>148</v>
      </c>
      <c r="F65" s="4">
        <v>142</v>
      </c>
      <c r="G65" s="4">
        <v>145</v>
      </c>
      <c r="H65" s="4">
        <v>145</v>
      </c>
      <c r="I65" s="4">
        <v>145</v>
      </c>
      <c r="J65" s="4">
        <v>157</v>
      </c>
      <c r="K65" s="4">
        <v>167</v>
      </c>
      <c r="L65" s="12">
        <f t="shared" si="1"/>
        <v>150.4</v>
      </c>
    </row>
    <row r="66" spans="1:12" ht="12" customHeight="1" x14ac:dyDescent="0.2">
      <c r="A66" s="7" t="s">
        <v>102</v>
      </c>
      <c r="B66" s="12">
        <v>149</v>
      </c>
      <c r="C66" s="4">
        <v>154</v>
      </c>
      <c r="D66" s="4">
        <v>159</v>
      </c>
      <c r="E66" s="4">
        <v>176</v>
      </c>
      <c r="F66" s="4">
        <v>184</v>
      </c>
      <c r="G66" s="4">
        <v>186</v>
      </c>
      <c r="H66" s="4">
        <v>180</v>
      </c>
      <c r="I66" s="4">
        <v>179</v>
      </c>
      <c r="J66" s="4">
        <v>175</v>
      </c>
      <c r="K66" s="4">
        <v>166</v>
      </c>
      <c r="L66" s="12">
        <f t="shared" si="1"/>
        <v>170.8</v>
      </c>
    </row>
    <row r="67" spans="1:12" ht="12" customHeight="1" x14ac:dyDescent="0.2">
      <c r="A67" s="7" t="s">
        <v>103</v>
      </c>
      <c r="B67" s="12">
        <v>39</v>
      </c>
      <c r="C67" s="4">
        <v>34</v>
      </c>
      <c r="D67" s="4">
        <v>40</v>
      </c>
      <c r="E67" s="4">
        <v>38</v>
      </c>
      <c r="F67" s="4">
        <v>35</v>
      </c>
      <c r="G67" s="4">
        <v>32</v>
      </c>
      <c r="H67" s="4">
        <v>36</v>
      </c>
      <c r="I67" s="4">
        <v>36</v>
      </c>
      <c r="J67" s="4">
        <v>47</v>
      </c>
      <c r="K67" s="4">
        <v>43</v>
      </c>
      <c r="L67" s="12">
        <f t="shared" si="1"/>
        <v>38</v>
      </c>
    </row>
    <row r="68" spans="1:12" ht="12" customHeight="1" x14ac:dyDescent="0.2">
      <c r="A68" s="7" t="s">
        <v>104</v>
      </c>
      <c r="B68" s="12">
        <v>275</v>
      </c>
      <c r="C68" s="4">
        <v>274</v>
      </c>
      <c r="D68" s="4">
        <v>254</v>
      </c>
      <c r="E68" s="4">
        <v>278</v>
      </c>
      <c r="F68" s="4">
        <v>283</v>
      </c>
      <c r="G68" s="4">
        <v>298</v>
      </c>
      <c r="H68" s="4">
        <v>315</v>
      </c>
      <c r="I68" s="4">
        <v>326</v>
      </c>
      <c r="J68" s="4">
        <v>308</v>
      </c>
      <c r="K68" s="4">
        <v>310</v>
      </c>
      <c r="L68" s="12">
        <f t="shared" si="1"/>
        <v>292.10000000000002</v>
      </c>
    </row>
    <row r="69" spans="1:12" s="16" customFormat="1" ht="24.75" customHeight="1" x14ac:dyDescent="0.2">
      <c r="A69" s="13" t="s">
        <v>105</v>
      </c>
      <c r="B69" s="15">
        <v>111058</v>
      </c>
      <c r="C69" s="14">
        <v>104088</v>
      </c>
      <c r="D69" s="14">
        <v>99049</v>
      </c>
      <c r="E69" s="14">
        <v>98630</v>
      </c>
      <c r="F69" s="14">
        <v>100760</v>
      </c>
      <c r="G69" s="14">
        <v>102842</v>
      </c>
      <c r="H69" s="14">
        <v>104882</v>
      </c>
      <c r="I69" s="14">
        <v>105742</v>
      </c>
      <c r="J69" s="14">
        <v>107745</v>
      </c>
      <c r="K69" s="14">
        <v>109206</v>
      </c>
      <c r="L69" s="15">
        <f t="shared" si="1"/>
        <v>104400.2</v>
      </c>
    </row>
    <row r="70" spans="1:12" ht="12" customHeight="1" x14ac:dyDescent="0.2">
      <c r="A70" s="7" t="s">
        <v>106</v>
      </c>
      <c r="B70" s="12">
        <v>7164</v>
      </c>
      <c r="C70" s="4">
        <v>7037</v>
      </c>
      <c r="D70" s="4">
        <v>6869</v>
      </c>
      <c r="E70" s="4">
        <v>6843</v>
      </c>
      <c r="F70" s="4">
        <v>6982</v>
      </c>
      <c r="G70" s="4">
        <v>7081</v>
      </c>
      <c r="H70" s="4">
        <v>7050</v>
      </c>
      <c r="I70" s="4">
        <v>7137</v>
      </c>
      <c r="J70" s="4">
        <v>7182</v>
      </c>
      <c r="K70" s="4">
        <v>7126</v>
      </c>
      <c r="L70" s="12">
        <f t="shared" si="1"/>
        <v>7047.1</v>
      </c>
    </row>
    <row r="71" spans="1:12" ht="12" customHeight="1" x14ac:dyDescent="0.2">
      <c r="A71" s="7" t="s">
        <v>107</v>
      </c>
      <c r="B71" s="12">
        <v>4203</v>
      </c>
      <c r="C71" s="4">
        <v>3870</v>
      </c>
      <c r="D71" s="4">
        <v>3819</v>
      </c>
      <c r="E71" s="4">
        <v>3901</v>
      </c>
      <c r="F71" s="4">
        <v>3858</v>
      </c>
      <c r="G71" s="4">
        <v>4034</v>
      </c>
      <c r="H71" s="4">
        <v>4100</v>
      </c>
      <c r="I71" s="4">
        <v>4034</v>
      </c>
      <c r="J71" s="4">
        <v>4141</v>
      </c>
      <c r="K71" s="4">
        <v>4168</v>
      </c>
      <c r="L71" s="12">
        <f t="shared" si="1"/>
        <v>4012.8</v>
      </c>
    </row>
    <row r="72" spans="1:12" ht="12" customHeight="1" x14ac:dyDescent="0.2">
      <c r="A72" s="7" t="s">
        <v>108</v>
      </c>
      <c r="B72" s="12">
        <v>8987</v>
      </c>
      <c r="C72" s="4">
        <v>8391</v>
      </c>
      <c r="D72" s="4">
        <v>8025</v>
      </c>
      <c r="E72" s="4">
        <v>7932</v>
      </c>
      <c r="F72" s="4">
        <v>8000</v>
      </c>
      <c r="G72" s="4">
        <v>8249</v>
      </c>
      <c r="H72" s="4">
        <v>8632</v>
      </c>
      <c r="I72" s="4">
        <v>8640</v>
      </c>
      <c r="J72" s="4">
        <v>8841</v>
      </c>
      <c r="K72" s="4">
        <v>8838</v>
      </c>
      <c r="L72" s="12">
        <f t="shared" si="1"/>
        <v>8453.5</v>
      </c>
    </row>
    <row r="73" spans="1:12" ht="12" customHeight="1" x14ac:dyDescent="0.2">
      <c r="A73" s="7" t="s">
        <v>109</v>
      </c>
      <c r="B73" s="12">
        <v>1159</v>
      </c>
      <c r="C73" s="4">
        <v>1124</v>
      </c>
      <c r="D73" s="4">
        <v>1102</v>
      </c>
      <c r="E73" s="4">
        <v>1109</v>
      </c>
      <c r="F73" s="4">
        <v>1119</v>
      </c>
      <c r="G73" s="4">
        <v>1133</v>
      </c>
      <c r="H73" s="4">
        <v>1122</v>
      </c>
      <c r="I73" s="4">
        <v>1095</v>
      </c>
      <c r="J73" s="4">
        <v>1097</v>
      </c>
      <c r="K73" s="4">
        <v>1084</v>
      </c>
      <c r="L73" s="12">
        <f t="shared" si="1"/>
        <v>1114.4000000000001</v>
      </c>
    </row>
    <row r="74" spans="1:12" ht="12" customHeight="1" x14ac:dyDescent="0.2">
      <c r="A74" s="7" t="s">
        <v>110</v>
      </c>
      <c r="B74" s="12">
        <v>2614</v>
      </c>
      <c r="C74" s="4">
        <v>2581</v>
      </c>
      <c r="D74" s="4">
        <v>2458</v>
      </c>
      <c r="E74" s="4">
        <v>2454</v>
      </c>
      <c r="F74" s="4">
        <v>2455</v>
      </c>
      <c r="G74" s="4">
        <v>2479</v>
      </c>
      <c r="H74" s="4">
        <v>2537</v>
      </c>
      <c r="I74" s="4">
        <v>2559</v>
      </c>
      <c r="J74" s="4">
        <v>2506</v>
      </c>
      <c r="K74" s="4">
        <v>2507</v>
      </c>
      <c r="L74" s="12">
        <f t="shared" si="1"/>
        <v>2515</v>
      </c>
    </row>
    <row r="75" spans="1:12" ht="12" customHeight="1" x14ac:dyDescent="0.2">
      <c r="A75" s="7" t="s">
        <v>111</v>
      </c>
      <c r="B75" s="12">
        <v>738</v>
      </c>
      <c r="C75" s="4">
        <v>713</v>
      </c>
      <c r="D75" s="4">
        <v>694</v>
      </c>
      <c r="E75" s="4">
        <v>709</v>
      </c>
      <c r="F75" s="4">
        <v>733</v>
      </c>
      <c r="G75" s="4">
        <v>770</v>
      </c>
      <c r="H75" s="4">
        <v>764</v>
      </c>
      <c r="I75" s="4">
        <v>753</v>
      </c>
      <c r="J75" s="4">
        <v>739</v>
      </c>
      <c r="K75" s="4">
        <v>718</v>
      </c>
      <c r="L75" s="12">
        <f t="shared" si="1"/>
        <v>733.1</v>
      </c>
    </row>
    <row r="76" spans="1:12" ht="12" customHeight="1" x14ac:dyDescent="0.2">
      <c r="A76" s="7" t="s">
        <v>112</v>
      </c>
      <c r="B76" s="12">
        <v>1224</v>
      </c>
      <c r="C76" s="4">
        <v>1143</v>
      </c>
      <c r="D76" s="4">
        <v>1151</v>
      </c>
      <c r="E76" s="4">
        <v>1143</v>
      </c>
      <c r="F76" s="4">
        <v>1143</v>
      </c>
      <c r="G76" s="4">
        <v>1198</v>
      </c>
      <c r="H76" s="4">
        <v>1181</v>
      </c>
      <c r="I76" s="4">
        <v>1226</v>
      </c>
      <c r="J76" s="4">
        <v>1274</v>
      </c>
      <c r="K76" s="4">
        <v>1270</v>
      </c>
      <c r="L76" s="12">
        <f t="shared" si="1"/>
        <v>1195.3</v>
      </c>
    </row>
    <row r="77" spans="1:12" ht="12" customHeight="1" x14ac:dyDescent="0.2">
      <c r="A77" s="7" t="s">
        <v>113</v>
      </c>
      <c r="B77" s="12">
        <v>570</v>
      </c>
      <c r="C77" s="4">
        <v>575</v>
      </c>
      <c r="D77" s="4">
        <v>592</v>
      </c>
      <c r="E77" s="4">
        <v>609</v>
      </c>
      <c r="F77" s="4">
        <v>661</v>
      </c>
      <c r="G77" s="4">
        <v>676</v>
      </c>
      <c r="H77" s="4">
        <v>707</v>
      </c>
      <c r="I77" s="4">
        <v>671</v>
      </c>
      <c r="J77" s="4">
        <v>667</v>
      </c>
      <c r="K77" s="4">
        <v>616</v>
      </c>
      <c r="L77" s="12">
        <f t="shared" si="1"/>
        <v>634.4</v>
      </c>
    </row>
    <row r="78" spans="1:12" ht="12" customHeight="1" x14ac:dyDescent="0.2">
      <c r="A78" s="7" t="s">
        <v>114</v>
      </c>
      <c r="B78" s="12">
        <v>13</v>
      </c>
      <c r="C78" s="4">
        <v>10</v>
      </c>
      <c r="D78" s="4">
        <v>11</v>
      </c>
      <c r="E78" s="4">
        <v>13</v>
      </c>
      <c r="F78" s="4">
        <v>13</v>
      </c>
      <c r="G78" s="4">
        <v>12</v>
      </c>
      <c r="H78" s="4">
        <v>11</v>
      </c>
      <c r="I78" s="4">
        <v>10</v>
      </c>
      <c r="J78" s="4">
        <v>8</v>
      </c>
      <c r="K78" s="4">
        <v>10</v>
      </c>
      <c r="L78" s="12">
        <f t="shared" si="1"/>
        <v>11.1</v>
      </c>
    </row>
    <row r="79" spans="1:12" ht="12" customHeight="1" x14ac:dyDescent="0.2">
      <c r="A79" s="7" t="s">
        <v>115</v>
      </c>
      <c r="B79" s="12">
        <v>21</v>
      </c>
      <c r="C79" s="4">
        <v>20</v>
      </c>
      <c r="D79" s="4">
        <v>16</v>
      </c>
      <c r="E79" s="4">
        <v>19</v>
      </c>
      <c r="F79" s="4">
        <v>17</v>
      </c>
      <c r="G79" s="4">
        <v>16</v>
      </c>
      <c r="H79" s="4">
        <v>13</v>
      </c>
      <c r="I79" s="4">
        <v>11</v>
      </c>
      <c r="J79" s="4">
        <v>9</v>
      </c>
      <c r="K79" s="4">
        <v>16</v>
      </c>
      <c r="L79" s="12">
        <f t="shared" si="1"/>
        <v>15.8</v>
      </c>
    </row>
    <row r="80" spans="1:12" ht="12" customHeight="1" x14ac:dyDescent="0.2">
      <c r="A80" s="7" t="s">
        <v>116</v>
      </c>
      <c r="B80" s="12">
        <v>14</v>
      </c>
      <c r="C80" s="4">
        <v>10</v>
      </c>
      <c r="D80" s="4">
        <v>9</v>
      </c>
      <c r="E80" s="4">
        <v>10</v>
      </c>
      <c r="F80" s="4">
        <v>9</v>
      </c>
      <c r="G80" s="4">
        <v>9</v>
      </c>
      <c r="H80" s="4">
        <v>7</v>
      </c>
      <c r="I80" s="4">
        <v>6</v>
      </c>
      <c r="J80" s="4">
        <v>5</v>
      </c>
      <c r="K80" s="4">
        <v>5</v>
      </c>
      <c r="L80" s="12">
        <f t="shared" si="1"/>
        <v>8.4</v>
      </c>
    </row>
    <row r="81" spans="1:12" ht="12" customHeight="1" x14ac:dyDescent="0.2">
      <c r="A81" s="7" t="s">
        <v>117</v>
      </c>
      <c r="B81" s="12">
        <v>13</v>
      </c>
      <c r="C81" s="4">
        <v>10</v>
      </c>
      <c r="D81" s="4">
        <v>10</v>
      </c>
      <c r="E81" s="4">
        <v>10</v>
      </c>
      <c r="F81" s="4">
        <v>12</v>
      </c>
      <c r="G81" s="4">
        <v>17</v>
      </c>
      <c r="H81" s="4">
        <v>15</v>
      </c>
      <c r="I81" s="4">
        <v>16</v>
      </c>
      <c r="J81" s="4">
        <v>16</v>
      </c>
      <c r="K81" s="4">
        <v>18</v>
      </c>
      <c r="L81" s="12">
        <f t="shared" si="1"/>
        <v>13.7</v>
      </c>
    </row>
    <row r="82" spans="1:12" ht="12" customHeight="1" x14ac:dyDescent="0.2">
      <c r="A82" s="7" t="s">
        <v>118</v>
      </c>
      <c r="B82" s="12">
        <v>13</v>
      </c>
      <c r="C82" s="4">
        <v>13</v>
      </c>
      <c r="D82" s="4">
        <v>9</v>
      </c>
      <c r="E82" s="4">
        <v>12</v>
      </c>
      <c r="F82" s="4">
        <v>16</v>
      </c>
      <c r="G82" s="4">
        <v>20</v>
      </c>
      <c r="H82" s="4">
        <v>22</v>
      </c>
      <c r="I82" s="4">
        <v>20</v>
      </c>
      <c r="J82" s="4">
        <v>20</v>
      </c>
      <c r="K82" s="4">
        <v>25</v>
      </c>
      <c r="L82" s="12">
        <f t="shared" si="1"/>
        <v>17</v>
      </c>
    </row>
    <row r="83" spans="1:12" ht="12" customHeight="1" x14ac:dyDescent="0.2">
      <c r="A83" s="7" t="s">
        <v>119</v>
      </c>
      <c r="B83" s="12">
        <v>6</v>
      </c>
      <c r="C83" s="4">
        <v>5</v>
      </c>
      <c r="D83" s="4">
        <v>5</v>
      </c>
      <c r="E83" s="4">
        <v>7</v>
      </c>
      <c r="F83" s="4">
        <v>9</v>
      </c>
      <c r="G83" s="4">
        <v>9</v>
      </c>
      <c r="H83" s="4">
        <v>8</v>
      </c>
      <c r="I83" s="4">
        <v>7</v>
      </c>
      <c r="J83" s="4">
        <v>9</v>
      </c>
      <c r="K83" s="4">
        <v>7</v>
      </c>
      <c r="L83" s="12">
        <f t="shared" si="1"/>
        <v>7.2</v>
      </c>
    </row>
    <row r="84" spans="1:12" ht="12" customHeight="1" x14ac:dyDescent="0.2">
      <c r="A84" s="7" t="s">
        <v>120</v>
      </c>
      <c r="B84" s="12">
        <v>47</v>
      </c>
      <c r="C84" s="4">
        <v>39</v>
      </c>
      <c r="D84" s="4">
        <v>42</v>
      </c>
      <c r="E84" s="4">
        <v>39</v>
      </c>
      <c r="F84" s="4">
        <v>34</v>
      </c>
      <c r="G84" s="4">
        <v>31</v>
      </c>
      <c r="H84" s="4">
        <v>31</v>
      </c>
      <c r="I84" s="4">
        <v>30</v>
      </c>
      <c r="J84" s="4">
        <v>31</v>
      </c>
      <c r="K84" s="4">
        <v>29</v>
      </c>
      <c r="L84" s="12">
        <f t="shared" si="1"/>
        <v>35.299999999999997</v>
      </c>
    </row>
    <row r="85" spans="1:12" ht="12" customHeight="1" x14ac:dyDescent="0.2">
      <c r="A85" s="7" t="s">
        <v>121</v>
      </c>
      <c r="B85" s="12">
        <v>63</v>
      </c>
      <c r="C85" s="4">
        <v>49</v>
      </c>
      <c r="D85" s="4">
        <v>49</v>
      </c>
      <c r="E85" s="4">
        <v>54</v>
      </c>
      <c r="F85" s="4">
        <v>43</v>
      </c>
      <c r="G85" s="4">
        <v>44</v>
      </c>
      <c r="H85" s="4">
        <v>47</v>
      </c>
      <c r="I85" s="4">
        <v>40</v>
      </c>
      <c r="J85" s="4">
        <v>29</v>
      </c>
      <c r="K85" s="4">
        <v>41</v>
      </c>
      <c r="L85" s="12">
        <f t="shared" si="1"/>
        <v>45.9</v>
      </c>
    </row>
    <row r="86" spans="1:12" ht="12" customHeight="1" x14ac:dyDescent="0.2">
      <c r="A86" s="7" t="s">
        <v>122</v>
      </c>
      <c r="B86" s="12">
        <v>19</v>
      </c>
      <c r="C86" s="4">
        <v>18</v>
      </c>
      <c r="D86" s="4">
        <v>17</v>
      </c>
      <c r="E86" s="4">
        <v>18</v>
      </c>
      <c r="F86" s="4">
        <v>19</v>
      </c>
      <c r="G86" s="4">
        <v>22</v>
      </c>
      <c r="H86" s="4">
        <v>23</v>
      </c>
      <c r="I86" s="4">
        <v>19</v>
      </c>
      <c r="J86" s="4">
        <v>21</v>
      </c>
      <c r="K86" s="4">
        <v>21</v>
      </c>
      <c r="L86" s="12">
        <f t="shared" si="1"/>
        <v>19.7</v>
      </c>
    </row>
    <row r="87" spans="1:12" ht="12" customHeight="1" x14ac:dyDescent="0.2">
      <c r="A87" s="7" t="s">
        <v>123</v>
      </c>
      <c r="B87" s="12">
        <v>9</v>
      </c>
      <c r="C87" s="4">
        <v>7</v>
      </c>
      <c r="D87" s="4">
        <v>8</v>
      </c>
      <c r="E87" s="4">
        <v>9</v>
      </c>
      <c r="F87" s="4">
        <v>10</v>
      </c>
      <c r="G87" s="4">
        <v>10</v>
      </c>
      <c r="H87" s="4">
        <v>10</v>
      </c>
      <c r="I87" s="4">
        <v>13</v>
      </c>
      <c r="J87" s="4">
        <v>11</v>
      </c>
      <c r="K87" s="4">
        <v>13</v>
      </c>
      <c r="L87" s="12">
        <f t="shared" si="1"/>
        <v>10</v>
      </c>
    </row>
    <row r="88" spans="1:12" s="16" customFormat="1" ht="24.75" customHeight="1" x14ac:dyDescent="0.2">
      <c r="A88" s="13" t="s">
        <v>124</v>
      </c>
      <c r="B88" s="15">
        <v>26877</v>
      </c>
      <c r="C88" s="14">
        <v>25615</v>
      </c>
      <c r="D88" s="14">
        <v>24886</v>
      </c>
      <c r="E88" s="14">
        <v>24891</v>
      </c>
      <c r="F88" s="14">
        <v>25133</v>
      </c>
      <c r="G88" s="14">
        <v>25810</v>
      </c>
      <c r="H88" s="14">
        <v>26280</v>
      </c>
      <c r="I88" s="14">
        <v>26287</v>
      </c>
      <c r="J88" s="14">
        <v>26606</v>
      </c>
      <c r="K88" s="14">
        <v>26512</v>
      </c>
      <c r="L88" s="15">
        <f t="shared" si="1"/>
        <v>25889.7</v>
      </c>
    </row>
    <row r="89" spans="1:12" ht="12" customHeight="1" x14ac:dyDescent="0.2">
      <c r="A89" s="8" t="s">
        <v>125</v>
      </c>
      <c r="B89" s="12">
        <v>1120</v>
      </c>
      <c r="C89" s="4">
        <v>1077</v>
      </c>
      <c r="D89" s="4">
        <v>1021</v>
      </c>
      <c r="E89" s="4">
        <v>1031</v>
      </c>
      <c r="F89" s="4">
        <v>1025</v>
      </c>
      <c r="G89" s="4">
        <v>1075</v>
      </c>
      <c r="H89" s="4">
        <v>1044</v>
      </c>
      <c r="I89" s="4">
        <v>1030</v>
      </c>
      <c r="J89" s="4">
        <v>1037</v>
      </c>
      <c r="K89" s="4">
        <v>1028</v>
      </c>
      <c r="L89" s="12">
        <f t="shared" si="1"/>
        <v>1048.8</v>
      </c>
    </row>
    <row r="90" spans="1:12" ht="12" customHeight="1" x14ac:dyDescent="0.2">
      <c r="A90" s="8" t="s">
        <v>126</v>
      </c>
      <c r="B90" s="12">
        <v>293</v>
      </c>
      <c r="C90" s="4">
        <v>304</v>
      </c>
      <c r="D90" s="4">
        <v>291</v>
      </c>
      <c r="E90" s="4">
        <v>318</v>
      </c>
      <c r="F90" s="4">
        <v>300</v>
      </c>
      <c r="G90" s="4">
        <v>328</v>
      </c>
      <c r="H90" s="4">
        <v>317</v>
      </c>
      <c r="I90" s="4">
        <v>290</v>
      </c>
      <c r="J90" s="4">
        <v>291</v>
      </c>
      <c r="K90" s="4">
        <v>296</v>
      </c>
      <c r="L90" s="12">
        <f t="shared" si="1"/>
        <v>302.8</v>
      </c>
    </row>
    <row r="91" spans="1:12" ht="12" customHeight="1" x14ac:dyDescent="0.2">
      <c r="A91" s="8" t="s">
        <v>127</v>
      </c>
      <c r="B91" s="12">
        <v>75487</v>
      </c>
      <c r="C91" s="4">
        <v>70661</v>
      </c>
      <c r="D91" s="4">
        <v>69572</v>
      </c>
      <c r="E91" s="4">
        <v>70753</v>
      </c>
      <c r="F91" s="4">
        <v>70414</v>
      </c>
      <c r="G91" s="4">
        <v>72730</v>
      </c>
      <c r="H91" s="4">
        <v>73880</v>
      </c>
      <c r="I91" s="4">
        <v>73460</v>
      </c>
      <c r="J91" s="4">
        <v>74458</v>
      </c>
      <c r="K91" s="4">
        <v>76014</v>
      </c>
      <c r="L91" s="12">
        <f t="shared" si="1"/>
        <v>72742.899999999994</v>
      </c>
    </row>
    <row r="92" spans="1:12" ht="12" customHeight="1" x14ac:dyDescent="0.2">
      <c r="A92" s="8" t="s">
        <v>128</v>
      </c>
      <c r="B92" s="12">
        <v>371</v>
      </c>
      <c r="C92" s="4">
        <v>342</v>
      </c>
      <c r="D92" s="4">
        <v>282</v>
      </c>
      <c r="E92" s="4">
        <v>299</v>
      </c>
      <c r="F92" s="4">
        <v>321</v>
      </c>
      <c r="G92" s="4">
        <v>333</v>
      </c>
      <c r="H92" s="4">
        <v>299</v>
      </c>
      <c r="I92" s="4">
        <v>311</v>
      </c>
      <c r="J92" s="4">
        <v>304</v>
      </c>
      <c r="K92" s="4">
        <v>310</v>
      </c>
      <c r="L92" s="12">
        <f t="shared" si="1"/>
        <v>317.2</v>
      </c>
    </row>
    <row r="93" spans="1:12" ht="12" customHeight="1" x14ac:dyDescent="0.2">
      <c r="A93" s="8" t="s">
        <v>129</v>
      </c>
      <c r="B93" s="12">
        <v>2001</v>
      </c>
      <c r="C93" s="4">
        <v>1904</v>
      </c>
      <c r="D93" s="4">
        <v>1842</v>
      </c>
      <c r="E93" s="4">
        <v>1834</v>
      </c>
      <c r="F93" s="4">
        <v>1804</v>
      </c>
      <c r="G93" s="4">
        <v>1795</v>
      </c>
      <c r="H93" s="4">
        <v>1874</v>
      </c>
      <c r="I93" s="4">
        <v>1855</v>
      </c>
      <c r="J93" s="4">
        <v>1947</v>
      </c>
      <c r="K93" s="4">
        <v>2027</v>
      </c>
      <c r="L93" s="12">
        <f t="shared" si="1"/>
        <v>1888.3</v>
      </c>
    </row>
    <row r="94" spans="1:12" ht="12" customHeight="1" x14ac:dyDescent="0.2">
      <c r="A94" s="8" t="s">
        <v>130</v>
      </c>
      <c r="B94" s="12">
        <v>2250</v>
      </c>
      <c r="C94" s="4">
        <v>2202</v>
      </c>
      <c r="D94" s="4">
        <v>2145</v>
      </c>
      <c r="E94" s="4">
        <v>2160</v>
      </c>
      <c r="F94" s="4">
        <v>2251</v>
      </c>
      <c r="G94" s="4">
        <v>2244</v>
      </c>
      <c r="H94" s="4">
        <v>2258</v>
      </c>
      <c r="I94" s="4">
        <v>2211</v>
      </c>
      <c r="J94" s="4">
        <v>2177</v>
      </c>
      <c r="K94" s="4">
        <v>2233</v>
      </c>
      <c r="L94" s="12">
        <f t="shared" si="1"/>
        <v>2213.1</v>
      </c>
    </row>
    <row r="95" spans="1:12" ht="12" customHeight="1" x14ac:dyDescent="0.2">
      <c r="A95" s="8" t="s">
        <v>131</v>
      </c>
      <c r="B95" s="12">
        <v>3796</v>
      </c>
      <c r="C95" s="4">
        <v>3580</v>
      </c>
      <c r="D95" s="4">
        <v>3372</v>
      </c>
      <c r="E95" s="4">
        <v>3364</v>
      </c>
      <c r="F95" s="4">
        <v>3501</v>
      </c>
      <c r="G95" s="4">
        <v>3569</v>
      </c>
      <c r="H95" s="4">
        <v>3674</v>
      </c>
      <c r="I95" s="4">
        <v>3699</v>
      </c>
      <c r="J95" s="4">
        <v>3756</v>
      </c>
      <c r="K95" s="4">
        <v>3790</v>
      </c>
      <c r="L95" s="12">
        <f t="shared" si="1"/>
        <v>3610.1</v>
      </c>
    </row>
    <row r="96" spans="1:12" ht="12" customHeight="1" x14ac:dyDescent="0.2">
      <c r="A96" s="8" t="s">
        <v>132</v>
      </c>
      <c r="B96" s="12">
        <v>6181</v>
      </c>
      <c r="C96" s="4">
        <v>6050</v>
      </c>
      <c r="D96" s="4">
        <v>5926</v>
      </c>
      <c r="E96" s="4">
        <v>6068</v>
      </c>
      <c r="F96" s="4">
        <v>6166</v>
      </c>
      <c r="G96" s="4">
        <v>6236</v>
      </c>
      <c r="H96" s="4">
        <v>6246</v>
      </c>
      <c r="I96" s="4">
        <v>6344</v>
      </c>
      <c r="J96" s="4">
        <v>6343</v>
      </c>
      <c r="K96" s="4">
        <v>6381</v>
      </c>
      <c r="L96" s="12">
        <f t="shared" si="1"/>
        <v>6194.1</v>
      </c>
    </row>
    <row r="97" spans="1:12" ht="12" customHeight="1" x14ac:dyDescent="0.2">
      <c r="A97" s="8" t="s">
        <v>133</v>
      </c>
      <c r="B97" s="12">
        <v>11730</v>
      </c>
      <c r="C97" s="4">
        <v>11168</v>
      </c>
      <c r="D97" s="4">
        <v>11179</v>
      </c>
      <c r="E97" s="4">
        <v>11558</v>
      </c>
      <c r="F97" s="4">
        <v>11473</v>
      </c>
      <c r="G97" s="4">
        <v>11704</v>
      </c>
      <c r="H97" s="4">
        <v>11747</v>
      </c>
      <c r="I97" s="4">
        <v>11566</v>
      </c>
      <c r="J97" s="4">
        <v>11671</v>
      </c>
      <c r="K97" s="4">
        <v>11778</v>
      </c>
      <c r="L97" s="12">
        <f t="shared" si="1"/>
        <v>11557.4</v>
      </c>
    </row>
    <row r="98" spans="1:12" ht="12" customHeight="1" x14ac:dyDescent="0.2">
      <c r="A98" s="8" t="s">
        <v>134</v>
      </c>
      <c r="B98" s="12">
        <v>211</v>
      </c>
      <c r="C98" s="4">
        <v>201</v>
      </c>
      <c r="D98" s="4">
        <v>194</v>
      </c>
      <c r="E98" s="4">
        <v>205</v>
      </c>
      <c r="F98" s="4">
        <v>217</v>
      </c>
      <c r="G98" s="4">
        <v>233</v>
      </c>
      <c r="H98" s="4">
        <v>238</v>
      </c>
      <c r="I98" s="4">
        <v>211</v>
      </c>
      <c r="J98" s="4">
        <v>193</v>
      </c>
      <c r="K98" s="4">
        <v>190</v>
      </c>
      <c r="L98" s="12">
        <f t="shared" si="1"/>
        <v>209.3</v>
      </c>
    </row>
    <row r="99" spans="1:12" ht="12" customHeight="1" x14ac:dyDescent="0.2">
      <c r="A99" s="8" t="s">
        <v>135</v>
      </c>
      <c r="B99" s="12">
        <v>23</v>
      </c>
      <c r="C99" s="4">
        <v>22</v>
      </c>
      <c r="D99" s="4">
        <v>24</v>
      </c>
      <c r="E99" s="4">
        <v>26</v>
      </c>
      <c r="F99" s="4">
        <v>29</v>
      </c>
      <c r="G99" s="4">
        <v>37</v>
      </c>
      <c r="H99" s="4">
        <v>45</v>
      </c>
      <c r="I99" s="4">
        <v>48</v>
      </c>
      <c r="J99" s="4">
        <v>47</v>
      </c>
      <c r="K99" s="4">
        <v>53</v>
      </c>
      <c r="L99" s="12">
        <f t="shared" si="1"/>
        <v>35.4</v>
      </c>
    </row>
    <row r="100" spans="1:12" s="16" customFormat="1" ht="24.75" customHeight="1" x14ac:dyDescent="0.2">
      <c r="A100" s="13" t="s">
        <v>136</v>
      </c>
      <c r="B100" s="15">
        <v>103463</v>
      </c>
      <c r="C100" s="14">
        <v>97511</v>
      </c>
      <c r="D100" s="14">
        <v>95848</v>
      </c>
      <c r="E100" s="14">
        <v>97616</v>
      </c>
      <c r="F100" s="14">
        <v>97501</v>
      </c>
      <c r="G100" s="14">
        <v>100284</v>
      </c>
      <c r="H100" s="14">
        <v>101622</v>
      </c>
      <c r="I100" s="14">
        <v>101025</v>
      </c>
      <c r="J100" s="14">
        <v>102224</v>
      </c>
      <c r="K100" s="14">
        <v>104100</v>
      </c>
      <c r="L100" s="15">
        <f t="shared" si="1"/>
        <v>100119.4</v>
      </c>
    </row>
    <row r="101" spans="1:12" s="24" customFormat="1" ht="16.5" customHeight="1" thickBot="1" x14ac:dyDescent="0.25">
      <c r="A101" s="21" t="s">
        <v>137</v>
      </c>
      <c r="B101" s="22">
        <v>548088</v>
      </c>
      <c r="C101" s="23">
        <v>517216</v>
      </c>
      <c r="D101" s="23">
        <v>501971</v>
      </c>
      <c r="E101" s="23">
        <v>501218</v>
      </c>
      <c r="F101" s="23">
        <v>503698</v>
      </c>
      <c r="G101" s="23">
        <v>519161</v>
      </c>
      <c r="H101" s="23">
        <v>527705</v>
      </c>
      <c r="I101" s="23">
        <v>530710</v>
      </c>
      <c r="J101" s="23">
        <v>537764</v>
      </c>
      <c r="K101" s="23">
        <v>542850</v>
      </c>
      <c r="L101" s="22">
        <f t="shared" si="1"/>
        <v>523038.1</v>
      </c>
    </row>
    <row r="102" spans="1:12" ht="12.75" customHeight="1" thickTop="1" x14ac:dyDescent="0.2">
      <c r="A102" s="9"/>
    </row>
    <row r="103" spans="1:12" x14ac:dyDescent="0.2">
      <c r="A103" s="9"/>
    </row>
    <row r="104" spans="1:12" s="26" customFormat="1" ht="12.75" x14ac:dyDescent="0.2">
      <c r="A104" s="25" t="s">
        <v>9</v>
      </c>
    </row>
    <row r="105" spans="1:12" x14ac:dyDescent="0.2">
      <c r="B105" s="19"/>
    </row>
    <row r="112" spans="1:12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4"/>
  <sheetViews>
    <sheetView workbookViewId="0"/>
  </sheetViews>
  <sheetFormatPr defaultColWidth="9.140625" defaultRowHeight="12" x14ac:dyDescent="0.2"/>
  <cols>
    <col min="1" max="1" width="34.7109375" style="46" customWidth="1"/>
    <col min="2" max="11" width="11.7109375" style="46" customWidth="1"/>
    <col min="12" max="12" width="13.7109375" style="46" customWidth="1"/>
    <col min="13" max="16384" width="9.140625" style="46"/>
  </cols>
  <sheetData>
    <row r="1" spans="1:12" ht="12" customHeight="1" x14ac:dyDescent="0.2">
      <c r="A1" s="44" t="s">
        <v>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2" ht="12" customHeight="1" x14ac:dyDescent="0.2">
      <c r="A2" s="44" t="str">
        <f>'Pregnant Women Participating'!A2</f>
        <v>FISCAL YEAR 2026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2" customHeight="1" x14ac:dyDescent="0.2">
      <c r="A3" s="47" t="str">
        <f>'Pregnant Women Participating'!A3</f>
        <v>Data as of October 09, 2026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ht="12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24" customHeight="1" x14ac:dyDescent="0.2">
      <c r="A5" s="48" t="s">
        <v>8</v>
      </c>
      <c r="B5" s="49">
        <f>DATE(RIGHT(A2,4)-1,10,1)</f>
        <v>45931</v>
      </c>
      <c r="C5" s="50">
        <f>DATE(RIGHT(A2,4)-1,11,1)</f>
        <v>45962</v>
      </c>
      <c r="D5" s="50">
        <f>DATE(RIGHT(A2,4)-1,12,1)</f>
        <v>45992</v>
      </c>
      <c r="E5" s="50">
        <f>DATE(RIGHT(A2,4),1,1)</f>
        <v>46023</v>
      </c>
      <c r="F5" s="50">
        <f>DATE(RIGHT(A2,4),2,1)</f>
        <v>46054</v>
      </c>
      <c r="G5" s="50">
        <f>DATE(RIGHT(A2,4),3,1)</f>
        <v>46082</v>
      </c>
      <c r="H5" s="50">
        <f>DATE(RIGHT(A2,4),4,1)</f>
        <v>46113</v>
      </c>
      <c r="I5" s="50">
        <f>DATE(RIGHT(A2,4),5,1)</f>
        <v>46143</v>
      </c>
      <c r="J5" s="50">
        <f>DATE(RIGHT(A2,4),6,1)</f>
        <v>46174</v>
      </c>
      <c r="K5" s="50">
        <f>DATE(RIGHT(A2,4),7,1)</f>
        <v>46204</v>
      </c>
      <c r="L5" s="51" t="s">
        <v>20</v>
      </c>
    </row>
    <row r="6" spans="1:12" ht="12" customHeight="1" x14ac:dyDescent="0.2">
      <c r="A6" s="52" t="str">
        <f>'Pregnant Women Participating'!A6</f>
        <v>Connecticut</v>
      </c>
      <c r="B6" s="53">
        <v>1631</v>
      </c>
      <c r="C6" s="54">
        <v>1632</v>
      </c>
      <c r="D6" s="54">
        <v>1590</v>
      </c>
      <c r="E6" s="54">
        <v>1554</v>
      </c>
      <c r="F6" s="54">
        <v>1533</v>
      </c>
      <c r="G6" s="54">
        <v>1556</v>
      </c>
      <c r="H6" s="54">
        <v>1579</v>
      </c>
      <c r="I6" s="54">
        <v>1569</v>
      </c>
      <c r="J6" s="54">
        <v>1533</v>
      </c>
      <c r="K6" s="54">
        <v>1479</v>
      </c>
      <c r="L6" s="53">
        <f t="shared" ref="L6:L101" si="0">IF(SUM(B6:K6)&gt;0,AVERAGE(B6:K6),"0")</f>
        <v>1565.6</v>
      </c>
    </row>
    <row r="7" spans="1:12" ht="12" customHeight="1" x14ac:dyDescent="0.2">
      <c r="A7" s="52" t="str">
        <f>'Pregnant Women Participating'!A7</f>
        <v>Maine</v>
      </c>
      <c r="B7" s="53">
        <v>993</v>
      </c>
      <c r="C7" s="54">
        <v>956</v>
      </c>
      <c r="D7" s="54">
        <v>935</v>
      </c>
      <c r="E7" s="54">
        <v>956</v>
      </c>
      <c r="F7" s="54">
        <v>972</v>
      </c>
      <c r="G7" s="54">
        <v>979</v>
      </c>
      <c r="H7" s="54">
        <v>998</v>
      </c>
      <c r="I7" s="54">
        <v>999</v>
      </c>
      <c r="J7" s="54">
        <v>999</v>
      </c>
      <c r="K7" s="54">
        <v>962</v>
      </c>
      <c r="L7" s="53">
        <f t="shared" si="0"/>
        <v>974.9</v>
      </c>
    </row>
    <row r="8" spans="1:12" ht="12" customHeight="1" x14ac:dyDescent="0.2">
      <c r="A8" s="52" t="str">
        <f>'Pregnant Women Participating'!A8</f>
        <v>Massachusetts</v>
      </c>
      <c r="B8" s="53">
        <v>4133</v>
      </c>
      <c r="C8" s="54">
        <v>4048</v>
      </c>
      <c r="D8" s="54">
        <v>4006</v>
      </c>
      <c r="E8" s="54">
        <v>3966</v>
      </c>
      <c r="F8" s="54">
        <v>3889</v>
      </c>
      <c r="G8" s="54">
        <v>3931</v>
      </c>
      <c r="H8" s="54">
        <v>3963</v>
      </c>
      <c r="I8" s="54">
        <v>3955</v>
      </c>
      <c r="J8" s="54">
        <v>3936</v>
      </c>
      <c r="K8" s="54">
        <v>3928</v>
      </c>
      <c r="L8" s="53">
        <f t="shared" si="0"/>
        <v>3975.5</v>
      </c>
    </row>
    <row r="9" spans="1:12" ht="12" customHeight="1" x14ac:dyDescent="0.2">
      <c r="A9" s="52" t="str">
        <f>'Pregnant Women Participating'!A9</f>
        <v>New Hampshire</v>
      </c>
      <c r="B9" s="53">
        <v>662</v>
      </c>
      <c r="C9" s="54">
        <v>650</v>
      </c>
      <c r="D9" s="54">
        <v>628</v>
      </c>
      <c r="E9" s="54">
        <v>649</v>
      </c>
      <c r="F9" s="54">
        <v>635</v>
      </c>
      <c r="G9" s="54">
        <v>639</v>
      </c>
      <c r="H9" s="54">
        <v>643</v>
      </c>
      <c r="I9" s="54">
        <v>661</v>
      </c>
      <c r="J9" s="54">
        <v>672</v>
      </c>
      <c r="K9" s="54">
        <v>664</v>
      </c>
      <c r="L9" s="53">
        <f t="shared" si="0"/>
        <v>650.29999999999995</v>
      </c>
    </row>
    <row r="10" spans="1:12" ht="12" customHeight="1" x14ac:dyDescent="0.2">
      <c r="A10" s="52" t="str">
        <f>'Pregnant Women Participating'!A10</f>
        <v>New York</v>
      </c>
      <c r="B10" s="53">
        <v>14912</v>
      </c>
      <c r="C10" s="54">
        <v>14777</v>
      </c>
      <c r="D10" s="54">
        <v>14636</v>
      </c>
      <c r="E10" s="54">
        <v>14582</v>
      </c>
      <c r="F10" s="54">
        <v>14660</v>
      </c>
      <c r="G10" s="54">
        <v>14758</v>
      </c>
      <c r="H10" s="54">
        <v>14681</v>
      </c>
      <c r="I10" s="54">
        <v>14574</v>
      </c>
      <c r="J10" s="54">
        <v>14519</v>
      </c>
      <c r="K10" s="54">
        <v>14367</v>
      </c>
      <c r="L10" s="53">
        <f t="shared" si="0"/>
        <v>14646.6</v>
      </c>
    </row>
    <row r="11" spans="1:12" ht="12" customHeight="1" x14ac:dyDescent="0.2">
      <c r="A11" s="52" t="str">
        <f>'Pregnant Women Participating'!A11</f>
        <v>Rhode Island</v>
      </c>
      <c r="B11" s="53">
        <v>550</v>
      </c>
      <c r="C11" s="54">
        <v>539</v>
      </c>
      <c r="D11" s="54">
        <v>529</v>
      </c>
      <c r="E11" s="54">
        <v>539</v>
      </c>
      <c r="F11" s="54">
        <v>506</v>
      </c>
      <c r="G11" s="54">
        <v>523</v>
      </c>
      <c r="H11" s="54">
        <v>517</v>
      </c>
      <c r="I11" s="54">
        <v>492</v>
      </c>
      <c r="J11" s="54">
        <v>485</v>
      </c>
      <c r="K11" s="54">
        <v>481</v>
      </c>
      <c r="L11" s="53">
        <f t="shared" si="0"/>
        <v>516.1</v>
      </c>
    </row>
    <row r="12" spans="1:12" ht="12" customHeight="1" x14ac:dyDescent="0.2">
      <c r="A12" s="52" t="str">
        <f>'Pregnant Women Participating'!A12</f>
        <v>Vermont</v>
      </c>
      <c r="B12" s="53">
        <v>716</v>
      </c>
      <c r="C12" s="54">
        <v>724</v>
      </c>
      <c r="D12" s="54">
        <v>738</v>
      </c>
      <c r="E12" s="54">
        <v>737</v>
      </c>
      <c r="F12" s="54">
        <v>753</v>
      </c>
      <c r="G12" s="54">
        <v>760</v>
      </c>
      <c r="H12" s="54">
        <v>770</v>
      </c>
      <c r="I12" s="54">
        <v>761</v>
      </c>
      <c r="J12" s="54">
        <v>754</v>
      </c>
      <c r="K12" s="54">
        <v>760</v>
      </c>
      <c r="L12" s="53">
        <f t="shared" si="0"/>
        <v>747.3</v>
      </c>
    </row>
    <row r="13" spans="1:12" ht="12" customHeight="1" x14ac:dyDescent="0.2">
      <c r="A13" s="52" t="str">
        <f>'Pregnant Women Participating'!A13</f>
        <v>Virgin Islands</v>
      </c>
      <c r="B13" s="53">
        <v>59</v>
      </c>
      <c r="C13" s="54">
        <v>48</v>
      </c>
      <c r="D13" s="54">
        <v>52</v>
      </c>
      <c r="E13" s="54">
        <v>49</v>
      </c>
      <c r="F13" s="54">
        <v>48</v>
      </c>
      <c r="G13" s="54">
        <v>43</v>
      </c>
      <c r="H13" s="54">
        <v>44</v>
      </c>
      <c r="I13" s="54">
        <v>39</v>
      </c>
      <c r="J13" s="54">
        <v>44</v>
      </c>
      <c r="K13" s="54">
        <v>0</v>
      </c>
      <c r="L13" s="53">
        <f t="shared" si="0"/>
        <v>42.6</v>
      </c>
    </row>
    <row r="14" spans="1:12" ht="12" customHeight="1" x14ac:dyDescent="0.2">
      <c r="A14" s="52" t="str">
        <f>'Pregnant Women Participating'!A14</f>
        <v>Pleasant Point, ME</v>
      </c>
      <c r="B14" s="53">
        <v>2</v>
      </c>
      <c r="C14" s="54">
        <v>1</v>
      </c>
      <c r="D14" s="54">
        <v>1</v>
      </c>
      <c r="E14" s="54">
        <v>1</v>
      </c>
      <c r="F14" s="54">
        <v>1</v>
      </c>
      <c r="G14" s="54">
        <v>3</v>
      </c>
      <c r="H14" s="54">
        <v>3</v>
      </c>
      <c r="I14" s="54">
        <v>3</v>
      </c>
      <c r="J14" s="54">
        <v>1</v>
      </c>
      <c r="K14" s="54">
        <v>0</v>
      </c>
      <c r="L14" s="53">
        <f t="shared" si="0"/>
        <v>1.6</v>
      </c>
    </row>
    <row r="15" spans="1:12" s="58" customFormat="1" ht="24.75" customHeight="1" x14ac:dyDescent="0.2">
      <c r="A15" s="55" t="str">
        <f>'Pregnant Women Participating'!A15</f>
        <v>Northeast Region</v>
      </c>
      <c r="B15" s="56">
        <v>23658</v>
      </c>
      <c r="C15" s="57">
        <v>23375</v>
      </c>
      <c r="D15" s="57">
        <v>23115</v>
      </c>
      <c r="E15" s="57">
        <v>23033</v>
      </c>
      <c r="F15" s="57">
        <v>22997</v>
      </c>
      <c r="G15" s="57">
        <v>23192</v>
      </c>
      <c r="H15" s="57">
        <v>23198</v>
      </c>
      <c r="I15" s="57">
        <v>23053</v>
      </c>
      <c r="J15" s="57">
        <v>22943</v>
      </c>
      <c r="K15" s="57">
        <v>22641</v>
      </c>
      <c r="L15" s="56">
        <f t="shared" si="0"/>
        <v>23120.5</v>
      </c>
    </row>
    <row r="16" spans="1:12" ht="12" customHeight="1" x14ac:dyDescent="0.2">
      <c r="A16" s="52" t="str">
        <f>'Pregnant Women Participating'!A16</f>
        <v>Delaware</v>
      </c>
      <c r="B16" s="53">
        <v>572</v>
      </c>
      <c r="C16" s="54">
        <v>562</v>
      </c>
      <c r="D16" s="54">
        <v>564</v>
      </c>
      <c r="E16" s="54">
        <v>567</v>
      </c>
      <c r="F16" s="54">
        <v>576</v>
      </c>
      <c r="G16" s="54">
        <v>576</v>
      </c>
      <c r="H16" s="54">
        <v>562</v>
      </c>
      <c r="I16" s="54">
        <v>557</v>
      </c>
      <c r="J16" s="54">
        <v>560</v>
      </c>
      <c r="K16" s="54">
        <v>545</v>
      </c>
      <c r="L16" s="53">
        <f t="shared" si="0"/>
        <v>564.1</v>
      </c>
    </row>
    <row r="17" spans="1:12" ht="12" customHeight="1" x14ac:dyDescent="0.2">
      <c r="A17" s="52" t="str">
        <f>'Pregnant Women Participating'!A17</f>
        <v>District of Columbia</v>
      </c>
      <c r="B17" s="53">
        <v>312</v>
      </c>
      <c r="C17" s="54">
        <v>305</v>
      </c>
      <c r="D17" s="54">
        <v>307</v>
      </c>
      <c r="E17" s="54">
        <v>306</v>
      </c>
      <c r="F17" s="54">
        <v>292</v>
      </c>
      <c r="G17" s="54">
        <v>281</v>
      </c>
      <c r="H17" s="54">
        <v>265</v>
      </c>
      <c r="I17" s="54">
        <v>263</v>
      </c>
      <c r="J17" s="54">
        <v>270</v>
      </c>
      <c r="K17" s="54">
        <v>277</v>
      </c>
      <c r="L17" s="53">
        <f t="shared" si="0"/>
        <v>287.8</v>
      </c>
    </row>
    <row r="18" spans="1:12" ht="12" customHeight="1" x14ac:dyDescent="0.2">
      <c r="A18" s="52" t="str">
        <f>'Pregnant Women Participating'!A18</f>
        <v>Maryland</v>
      </c>
      <c r="B18" s="53">
        <v>4411</v>
      </c>
      <c r="C18" s="54">
        <v>4258</v>
      </c>
      <c r="D18" s="54">
        <v>4123</v>
      </c>
      <c r="E18" s="54">
        <v>4038</v>
      </c>
      <c r="F18" s="54">
        <v>3883</v>
      </c>
      <c r="G18" s="54">
        <v>3931</v>
      </c>
      <c r="H18" s="54">
        <v>3941</v>
      </c>
      <c r="I18" s="54">
        <v>3979</v>
      </c>
      <c r="J18" s="54">
        <v>3947</v>
      </c>
      <c r="K18" s="54">
        <v>3864</v>
      </c>
      <c r="L18" s="53">
        <f t="shared" si="0"/>
        <v>4037.5</v>
      </c>
    </row>
    <row r="19" spans="1:12" ht="12" customHeight="1" x14ac:dyDescent="0.2">
      <c r="A19" s="52" t="str">
        <f>'Pregnant Women Participating'!A19</f>
        <v>New Jersey</v>
      </c>
      <c r="B19" s="53">
        <v>6575</v>
      </c>
      <c r="C19" s="54">
        <v>6510</v>
      </c>
      <c r="D19" s="54">
        <v>6436</v>
      </c>
      <c r="E19" s="54">
        <v>6477</v>
      </c>
      <c r="F19" s="54">
        <v>6488</v>
      </c>
      <c r="G19" s="54">
        <v>6575</v>
      </c>
      <c r="H19" s="54">
        <v>6577</v>
      </c>
      <c r="I19" s="54">
        <v>6442</v>
      </c>
      <c r="J19" s="54">
        <v>6429</v>
      </c>
      <c r="K19" s="54">
        <v>6536</v>
      </c>
      <c r="L19" s="53">
        <f t="shared" si="0"/>
        <v>6504.5</v>
      </c>
    </row>
    <row r="20" spans="1:12" ht="12" customHeight="1" x14ac:dyDescent="0.2">
      <c r="A20" s="52" t="str">
        <f>'Pregnant Women Participating'!A20</f>
        <v>Pennsylvania</v>
      </c>
      <c r="B20" s="53">
        <v>5886</v>
      </c>
      <c r="C20" s="54">
        <v>5759</v>
      </c>
      <c r="D20" s="54">
        <v>5666</v>
      </c>
      <c r="E20" s="54">
        <v>5596</v>
      </c>
      <c r="F20" s="54">
        <v>5634</v>
      </c>
      <c r="G20" s="54">
        <v>5610</v>
      </c>
      <c r="H20" s="54">
        <v>5683</v>
      </c>
      <c r="I20" s="54">
        <v>5563</v>
      </c>
      <c r="J20" s="54">
        <v>5449</v>
      </c>
      <c r="K20" s="54">
        <v>5383</v>
      </c>
      <c r="L20" s="53">
        <f t="shared" si="0"/>
        <v>5622.9</v>
      </c>
    </row>
    <row r="21" spans="1:12" ht="12" customHeight="1" x14ac:dyDescent="0.2">
      <c r="A21" s="52" t="str">
        <f>'Pregnant Women Participating'!A21</f>
        <v>Puerto Rico</v>
      </c>
      <c r="B21" s="53">
        <v>2823</v>
      </c>
      <c r="C21" s="54">
        <v>2828</v>
      </c>
      <c r="D21" s="54">
        <v>2790</v>
      </c>
      <c r="E21" s="54">
        <v>2807</v>
      </c>
      <c r="F21" s="54">
        <v>2816</v>
      </c>
      <c r="G21" s="54">
        <v>2828</v>
      </c>
      <c r="H21" s="54">
        <v>2854</v>
      </c>
      <c r="I21" s="54">
        <v>2848</v>
      </c>
      <c r="J21" s="54">
        <v>2801</v>
      </c>
      <c r="K21" s="54">
        <v>2780</v>
      </c>
      <c r="L21" s="53">
        <f t="shared" si="0"/>
        <v>2817.5</v>
      </c>
    </row>
    <row r="22" spans="1:12" ht="12" customHeight="1" x14ac:dyDescent="0.2">
      <c r="A22" s="52" t="str">
        <f>'Pregnant Women Participating'!A22</f>
        <v>Virginia</v>
      </c>
      <c r="B22" s="53">
        <v>3629</v>
      </c>
      <c r="C22" s="54">
        <v>3546</v>
      </c>
      <c r="D22" s="54">
        <v>3547</v>
      </c>
      <c r="E22" s="54">
        <v>3459</v>
      </c>
      <c r="F22" s="54">
        <v>3415</v>
      </c>
      <c r="G22" s="54">
        <v>3400</v>
      </c>
      <c r="H22" s="54">
        <v>3383</v>
      </c>
      <c r="I22" s="54">
        <v>3330</v>
      </c>
      <c r="J22" s="54">
        <v>3272</v>
      </c>
      <c r="K22" s="54">
        <v>3281</v>
      </c>
      <c r="L22" s="53">
        <f t="shared" si="0"/>
        <v>3426.2</v>
      </c>
    </row>
    <row r="23" spans="1:12" ht="12" customHeight="1" x14ac:dyDescent="0.2">
      <c r="A23" s="52" t="str">
        <f>'Pregnant Women Participating'!A23</f>
        <v>West Virginia</v>
      </c>
      <c r="B23" s="53">
        <v>1359</v>
      </c>
      <c r="C23" s="54">
        <v>1358</v>
      </c>
      <c r="D23" s="54">
        <v>1364</v>
      </c>
      <c r="E23" s="54">
        <v>1339</v>
      </c>
      <c r="F23" s="54">
        <v>1339</v>
      </c>
      <c r="G23" s="54">
        <v>1352</v>
      </c>
      <c r="H23" s="54">
        <v>1340</v>
      </c>
      <c r="I23" s="54">
        <v>1324</v>
      </c>
      <c r="J23" s="54">
        <v>1320</v>
      </c>
      <c r="K23" s="54">
        <v>1352</v>
      </c>
      <c r="L23" s="53">
        <f t="shared" si="0"/>
        <v>1344.7</v>
      </c>
    </row>
    <row r="24" spans="1:12" s="58" customFormat="1" ht="24.75" customHeight="1" x14ac:dyDescent="0.2">
      <c r="A24" s="55" t="str">
        <f>'Pregnant Women Participating'!A24</f>
        <v>Mid-Atlantic Region</v>
      </c>
      <c r="B24" s="56">
        <v>25567</v>
      </c>
      <c r="C24" s="57">
        <v>25126</v>
      </c>
      <c r="D24" s="57">
        <v>24797</v>
      </c>
      <c r="E24" s="57">
        <v>24589</v>
      </c>
      <c r="F24" s="57">
        <v>24443</v>
      </c>
      <c r="G24" s="57">
        <v>24553</v>
      </c>
      <c r="H24" s="57">
        <v>24605</v>
      </c>
      <c r="I24" s="57">
        <v>24306</v>
      </c>
      <c r="J24" s="57">
        <v>24048</v>
      </c>
      <c r="K24" s="57">
        <v>24018</v>
      </c>
      <c r="L24" s="56">
        <f t="shared" si="0"/>
        <v>24605.200000000001</v>
      </c>
    </row>
    <row r="25" spans="1:12" ht="12" customHeight="1" x14ac:dyDescent="0.2">
      <c r="A25" s="52" t="str">
        <f>'Pregnant Women Participating'!A25</f>
        <v>Alabama</v>
      </c>
      <c r="B25" s="53">
        <v>2373</v>
      </c>
      <c r="C25" s="54">
        <v>2238</v>
      </c>
      <c r="D25" s="54">
        <v>2230</v>
      </c>
      <c r="E25" s="54">
        <v>2280</v>
      </c>
      <c r="F25" s="54">
        <v>2320</v>
      </c>
      <c r="G25" s="54">
        <v>2313</v>
      </c>
      <c r="H25" s="54">
        <v>2304</v>
      </c>
      <c r="I25" s="54">
        <v>2330</v>
      </c>
      <c r="J25" s="54">
        <v>2332</v>
      </c>
      <c r="K25" s="54">
        <v>2343</v>
      </c>
      <c r="L25" s="53">
        <f t="shared" si="0"/>
        <v>2306.3000000000002</v>
      </c>
    </row>
    <row r="26" spans="1:12" ht="12" customHeight="1" x14ac:dyDescent="0.2">
      <c r="A26" s="52" t="str">
        <f>'Pregnant Women Participating'!A26</f>
        <v>Florida</v>
      </c>
      <c r="B26" s="53">
        <v>15862</v>
      </c>
      <c r="C26" s="54">
        <v>15421</v>
      </c>
      <c r="D26" s="54">
        <v>14996</v>
      </c>
      <c r="E26" s="54">
        <v>14784</v>
      </c>
      <c r="F26" s="54">
        <v>14636</v>
      </c>
      <c r="G26" s="54">
        <v>14699</v>
      </c>
      <c r="H26" s="54">
        <v>14694</v>
      </c>
      <c r="I26" s="54">
        <v>14695</v>
      </c>
      <c r="J26" s="54">
        <v>14586</v>
      </c>
      <c r="K26" s="54">
        <v>14065</v>
      </c>
      <c r="L26" s="53">
        <f t="shared" si="0"/>
        <v>14843.8</v>
      </c>
    </row>
    <row r="27" spans="1:12" ht="12" customHeight="1" x14ac:dyDescent="0.2">
      <c r="A27" s="52" t="str">
        <f>'Pregnant Women Participating'!A27</f>
        <v>Georgia</v>
      </c>
      <c r="B27" s="53">
        <v>6863</v>
      </c>
      <c r="C27" s="54">
        <v>6937</v>
      </c>
      <c r="D27" s="54">
        <v>6928</v>
      </c>
      <c r="E27" s="54">
        <v>6830</v>
      </c>
      <c r="F27" s="54">
        <v>6824</v>
      </c>
      <c r="G27" s="54">
        <v>6828</v>
      </c>
      <c r="H27" s="54">
        <v>6756</v>
      </c>
      <c r="I27" s="54">
        <v>6673</v>
      </c>
      <c r="J27" s="54">
        <v>6571</v>
      </c>
      <c r="K27" s="54">
        <v>6536</v>
      </c>
      <c r="L27" s="53">
        <f t="shared" si="0"/>
        <v>6774.6</v>
      </c>
    </row>
    <row r="28" spans="1:12" ht="12" customHeight="1" x14ac:dyDescent="0.2">
      <c r="A28" s="52" t="str">
        <f>'Pregnant Women Participating'!A28</f>
        <v>Kentucky</v>
      </c>
      <c r="B28" s="53">
        <v>3117</v>
      </c>
      <c r="C28" s="54">
        <v>3065</v>
      </c>
      <c r="D28" s="54">
        <v>3063</v>
      </c>
      <c r="E28" s="54">
        <v>3035</v>
      </c>
      <c r="F28" s="54">
        <v>2997</v>
      </c>
      <c r="G28" s="54">
        <v>2993</v>
      </c>
      <c r="H28" s="54">
        <v>2969</v>
      </c>
      <c r="I28" s="54">
        <v>2986</v>
      </c>
      <c r="J28" s="54">
        <v>2937</v>
      </c>
      <c r="K28" s="54">
        <v>2920</v>
      </c>
      <c r="L28" s="53">
        <f t="shared" si="0"/>
        <v>3008.2</v>
      </c>
    </row>
    <row r="29" spans="1:12" ht="12" customHeight="1" x14ac:dyDescent="0.2">
      <c r="A29" s="52" t="str">
        <f>'Pregnant Women Participating'!A29</f>
        <v>Mississippi</v>
      </c>
      <c r="B29" s="53">
        <v>1260</v>
      </c>
      <c r="C29" s="54">
        <v>1296</v>
      </c>
      <c r="D29" s="54">
        <v>1214</v>
      </c>
      <c r="E29" s="54">
        <v>1117</v>
      </c>
      <c r="F29" s="54">
        <v>1159</v>
      </c>
      <c r="G29" s="54">
        <v>1186</v>
      </c>
      <c r="H29" s="54">
        <v>1127</v>
      </c>
      <c r="I29" s="54">
        <v>1164</v>
      </c>
      <c r="J29" s="54">
        <v>1194</v>
      </c>
      <c r="K29" s="54">
        <v>1221</v>
      </c>
      <c r="L29" s="53">
        <f t="shared" si="0"/>
        <v>1193.8</v>
      </c>
    </row>
    <row r="30" spans="1:12" ht="12" customHeight="1" x14ac:dyDescent="0.2">
      <c r="A30" s="52" t="str">
        <f>'Pregnant Women Participating'!A30</f>
        <v>North Carolina</v>
      </c>
      <c r="B30" s="53">
        <v>10261</v>
      </c>
      <c r="C30" s="54">
        <v>10071</v>
      </c>
      <c r="D30" s="54">
        <v>9977</v>
      </c>
      <c r="E30" s="54">
        <v>9968</v>
      </c>
      <c r="F30" s="54">
        <v>9907</v>
      </c>
      <c r="G30" s="54">
        <v>9975</v>
      </c>
      <c r="H30" s="54">
        <v>9824</v>
      </c>
      <c r="I30" s="54">
        <v>9805</v>
      </c>
      <c r="J30" s="54">
        <v>9699</v>
      </c>
      <c r="K30" s="54">
        <v>9644</v>
      </c>
      <c r="L30" s="53">
        <f t="shared" si="0"/>
        <v>9913.1</v>
      </c>
    </row>
    <row r="31" spans="1:12" ht="12" customHeight="1" x14ac:dyDescent="0.2">
      <c r="A31" s="52" t="str">
        <f>'Pregnant Women Participating'!A31</f>
        <v>South Carolina</v>
      </c>
      <c r="B31" s="53">
        <v>2823</v>
      </c>
      <c r="C31" s="54">
        <v>2771</v>
      </c>
      <c r="D31" s="54">
        <v>2726</v>
      </c>
      <c r="E31" s="54">
        <v>2690</v>
      </c>
      <c r="F31" s="54">
        <v>2626</v>
      </c>
      <c r="G31" s="54">
        <v>2651</v>
      </c>
      <c r="H31" s="54">
        <v>2753</v>
      </c>
      <c r="I31" s="54">
        <v>2743</v>
      </c>
      <c r="J31" s="54">
        <v>2712</v>
      </c>
      <c r="K31" s="54">
        <v>2750</v>
      </c>
      <c r="L31" s="53">
        <f t="shared" si="0"/>
        <v>2724.5</v>
      </c>
    </row>
    <row r="32" spans="1:12" ht="12" customHeight="1" x14ac:dyDescent="0.2">
      <c r="A32" s="52" t="str">
        <f>'Pregnant Women Participating'!A32</f>
        <v>Tennessee</v>
      </c>
      <c r="B32" s="53">
        <v>5774</v>
      </c>
      <c r="C32" s="54">
        <v>5663</v>
      </c>
      <c r="D32" s="54">
        <v>5489</v>
      </c>
      <c r="E32" s="54">
        <v>5338</v>
      </c>
      <c r="F32" s="54">
        <v>5340</v>
      </c>
      <c r="G32" s="54">
        <v>5557</v>
      </c>
      <c r="H32" s="54">
        <v>5552</v>
      </c>
      <c r="I32" s="54">
        <v>5489</v>
      </c>
      <c r="J32" s="54">
        <v>5462</v>
      </c>
      <c r="K32" s="54">
        <v>5720</v>
      </c>
      <c r="L32" s="53">
        <f t="shared" si="0"/>
        <v>5538.4</v>
      </c>
    </row>
    <row r="33" spans="1:12" ht="12" customHeight="1" x14ac:dyDescent="0.2">
      <c r="A33" s="52" t="str">
        <f>'Pregnant Women Participating'!A33</f>
        <v>Choctaw Indians, MS</v>
      </c>
      <c r="B33" s="53">
        <v>5</v>
      </c>
      <c r="C33" s="54">
        <v>5</v>
      </c>
      <c r="D33" s="54">
        <v>5</v>
      </c>
      <c r="E33" s="54">
        <v>4</v>
      </c>
      <c r="F33" s="54">
        <v>4</v>
      </c>
      <c r="G33" s="54">
        <v>4</v>
      </c>
      <c r="H33" s="54">
        <v>4</v>
      </c>
      <c r="I33" s="54">
        <v>5</v>
      </c>
      <c r="J33" s="54">
        <v>7</v>
      </c>
      <c r="K33" s="54">
        <v>6</v>
      </c>
      <c r="L33" s="53">
        <f t="shared" si="0"/>
        <v>4.9000000000000004</v>
      </c>
    </row>
    <row r="34" spans="1:12" ht="12" customHeight="1" x14ac:dyDescent="0.2">
      <c r="A34" s="52" t="str">
        <f>'Pregnant Women Participating'!A34</f>
        <v>Eastern Cherokee, NC</v>
      </c>
      <c r="B34" s="53">
        <v>29</v>
      </c>
      <c r="C34" s="54">
        <v>30</v>
      </c>
      <c r="D34" s="54">
        <v>29</v>
      </c>
      <c r="E34" s="54">
        <v>30</v>
      </c>
      <c r="F34" s="54">
        <v>29</v>
      </c>
      <c r="G34" s="54">
        <v>30</v>
      </c>
      <c r="H34" s="54">
        <v>29</v>
      </c>
      <c r="I34" s="54">
        <v>32</v>
      </c>
      <c r="J34" s="54">
        <v>33</v>
      </c>
      <c r="K34" s="54">
        <v>36</v>
      </c>
      <c r="L34" s="53">
        <f t="shared" si="0"/>
        <v>30.7</v>
      </c>
    </row>
    <row r="35" spans="1:12" s="58" customFormat="1" ht="24.75" customHeight="1" x14ac:dyDescent="0.2">
      <c r="A35" s="55" t="str">
        <f>'Pregnant Women Participating'!A35</f>
        <v>Southeast Region</v>
      </c>
      <c r="B35" s="56">
        <v>48367</v>
      </c>
      <c r="C35" s="57">
        <v>47497</v>
      </c>
      <c r="D35" s="57">
        <v>46657</v>
      </c>
      <c r="E35" s="57">
        <v>46076</v>
      </c>
      <c r="F35" s="57">
        <v>45842</v>
      </c>
      <c r="G35" s="57">
        <v>46236</v>
      </c>
      <c r="H35" s="57">
        <v>46012</v>
      </c>
      <c r="I35" s="57">
        <v>45922</v>
      </c>
      <c r="J35" s="57">
        <v>45533</v>
      </c>
      <c r="K35" s="57">
        <v>45241</v>
      </c>
      <c r="L35" s="56">
        <f t="shared" si="0"/>
        <v>46338.3</v>
      </c>
    </row>
    <row r="36" spans="1:12" ht="12" customHeight="1" x14ac:dyDescent="0.2">
      <c r="A36" s="52" t="str">
        <f>'Pregnant Women Participating'!A36</f>
        <v>Illinois</v>
      </c>
      <c r="B36" s="53">
        <v>4846</v>
      </c>
      <c r="C36" s="54">
        <v>4767</v>
      </c>
      <c r="D36" s="54">
        <v>4672</v>
      </c>
      <c r="E36" s="54">
        <v>4693</v>
      </c>
      <c r="F36" s="54">
        <v>4723</v>
      </c>
      <c r="G36" s="54">
        <v>4742</v>
      </c>
      <c r="H36" s="54">
        <v>4720</v>
      </c>
      <c r="I36" s="54">
        <v>4700</v>
      </c>
      <c r="J36" s="54">
        <v>4639</v>
      </c>
      <c r="K36" s="54">
        <v>4589</v>
      </c>
      <c r="L36" s="53">
        <f t="shared" si="0"/>
        <v>4709.1000000000004</v>
      </c>
    </row>
    <row r="37" spans="1:12" ht="12" customHeight="1" x14ac:dyDescent="0.2">
      <c r="A37" s="52" t="str">
        <f>'Pregnant Women Participating'!A37</f>
        <v>Indiana</v>
      </c>
      <c r="B37" s="53">
        <v>7057</v>
      </c>
      <c r="C37" s="54">
        <v>6965</v>
      </c>
      <c r="D37" s="54">
        <v>6946</v>
      </c>
      <c r="E37" s="54">
        <v>7011</v>
      </c>
      <c r="F37" s="54">
        <v>6951</v>
      </c>
      <c r="G37" s="54">
        <v>7054</v>
      </c>
      <c r="H37" s="54">
        <v>7101</v>
      </c>
      <c r="I37" s="54">
        <v>7028</v>
      </c>
      <c r="J37" s="54">
        <v>6930</v>
      </c>
      <c r="K37" s="54">
        <v>6806</v>
      </c>
      <c r="L37" s="53">
        <f t="shared" si="0"/>
        <v>6984.9</v>
      </c>
    </row>
    <row r="38" spans="1:12" ht="12" customHeight="1" x14ac:dyDescent="0.2">
      <c r="A38" s="52" t="str">
        <f>'Pregnant Women Participating'!A38</f>
        <v>Iowa</v>
      </c>
      <c r="B38" s="53">
        <v>2082</v>
      </c>
      <c r="C38" s="54">
        <v>2045</v>
      </c>
      <c r="D38" s="54">
        <v>2022</v>
      </c>
      <c r="E38" s="54">
        <v>1990</v>
      </c>
      <c r="F38" s="54">
        <v>1977</v>
      </c>
      <c r="G38" s="54">
        <v>1935</v>
      </c>
      <c r="H38" s="54">
        <v>1940</v>
      </c>
      <c r="I38" s="54">
        <v>1914</v>
      </c>
      <c r="J38" s="54">
        <v>1838</v>
      </c>
      <c r="K38" s="54">
        <v>1868</v>
      </c>
      <c r="L38" s="53">
        <f t="shared" si="0"/>
        <v>1961.1</v>
      </c>
    </row>
    <row r="39" spans="1:12" ht="12" customHeight="1" x14ac:dyDescent="0.2">
      <c r="A39" s="52" t="str">
        <f>'Pregnant Women Participating'!A39</f>
        <v>Michigan</v>
      </c>
      <c r="B39" s="53">
        <v>7041</v>
      </c>
      <c r="C39" s="54">
        <v>6939</v>
      </c>
      <c r="D39" s="54">
        <v>6812</v>
      </c>
      <c r="E39" s="54">
        <v>6728</v>
      </c>
      <c r="F39" s="54">
        <v>6731</v>
      </c>
      <c r="G39" s="54">
        <v>6770</v>
      </c>
      <c r="H39" s="54">
        <v>6850</v>
      </c>
      <c r="I39" s="54">
        <v>6838</v>
      </c>
      <c r="J39" s="54">
        <v>6717</v>
      </c>
      <c r="K39" s="54">
        <v>6687</v>
      </c>
      <c r="L39" s="53">
        <f t="shared" si="0"/>
        <v>6811.3</v>
      </c>
    </row>
    <row r="40" spans="1:12" ht="12" customHeight="1" x14ac:dyDescent="0.2">
      <c r="A40" s="52" t="str">
        <f>'Pregnant Women Participating'!A40</f>
        <v>Minnesota</v>
      </c>
      <c r="B40" s="53">
        <v>5073</v>
      </c>
      <c r="C40" s="54">
        <v>4956</v>
      </c>
      <c r="D40" s="54">
        <v>4930</v>
      </c>
      <c r="E40" s="54">
        <v>4841</v>
      </c>
      <c r="F40" s="54">
        <v>4837</v>
      </c>
      <c r="G40" s="54">
        <v>4860</v>
      </c>
      <c r="H40" s="54">
        <v>4906</v>
      </c>
      <c r="I40" s="54">
        <v>4889</v>
      </c>
      <c r="J40" s="54">
        <v>4884</v>
      </c>
      <c r="K40" s="54">
        <v>4908</v>
      </c>
      <c r="L40" s="53">
        <f t="shared" si="0"/>
        <v>4908.3999999999996</v>
      </c>
    </row>
    <row r="41" spans="1:12" ht="12" customHeight="1" x14ac:dyDescent="0.2">
      <c r="A41" s="52" t="str">
        <f>'Pregnant Women Participating'!A41</f>
        <v>Ohio</v>
      </c>
      <c r="B41" s="53">
        <v>6819</v>
      </c>
      <c r="C41" s="54">
        <v>6759</v>
      </c>
      <c r="D41" s="54">
        <v>6607</v>
      </c>
      <c r="E41" s="54">
        <v>6471</v>
      </c>
      <c r="F41" s="54">
        <v>6430</v>
      </c>
      <c r="G41" s="54">
        <v>6537</v>
      </c>
      <c r="H41" s="54">
        <v>6548</v>
      </c>
      <c r="I41" s="54">
        <v>6514</v>
      </c>
      <c r="J41" s="54">
        <v>6445</v>
      </c>
      <c r="K41" s="54">
        <v>6486</v>
      </c>
      <c r="L41" s="53">
        <f t="shared" si="0"/>
        <v>6561.6</v>
      </c>
    </row>
    <row r="42" spans="1:12" ht="12" customHeight="1" x14ac:dyDescent="0.2">
      <c r="A42" s="52" t="str">
        <f>'Pregnant Women Participating'!A42</f>
        <v>Wisconsin</v>
      </c>
      <c r="B42" s="53">
        <v>4134</v>
      </c>
      <c r="C42" s="54">
        <v>4085</v>
      </c>
      <c r="D42" s="54">
        <v>4030</v>
      </c>
      <c r="E42" s="54">
        <v>3964</v>
      </c>
      <c r="F42" s="54">
        <v>3937</v>
      </c>
      <c r="G42" s="54">
        <v>4029</v>
      </c>
      <c r="H42" s="54">
        <v>4098</v>
      </c>
      <c r="I42" s="54">
        <v>4020</v>
      </c>
      <c r="J42" s="54">
        <v>3948</v>
      </c>
      <c r="K42" s="54">
        <v>4160</v>
      </c>
      <c r="L42" s="53">
        <f t="shared" si="0"/>
        <v>4040.5</v>
      </c>
    </row>
    <row r="43" spans="1:12" s="58" customFormat="1" ht="24.75" customHeight="1" x14ac:dyDescent="0.2">
      <c r="A43" s="55" t="str">
        <f>'Pregnant Women Participating'!A43</f>
        <v>Midwest Region</v>
      </c>
      <c r="B43" s="56">
        <v>37052</v>
      </c>
      <c r="C43" s="57">
        <v>36516</v>
      </c>
      <c r="D43" s="57">
        <v>36019</v>
      </c>
      <c r="E43" s="57">
        <v>35698</v>
      </c>
      <c r="F43" s="57">
        <v>35586</v>
      </c>
      <c r="G43" s="57">
        <v>35927</v>
      </c>
      <c r="H43" s="57">
        <v>36163</v>
      </c>
      <c r="I43" s="57">
        <v>35903</v>
      </c>
      <c r="J43" s="57">
        <v>35401</v>
      </c>
      <c r="K43" s="57">
        <v>35504</v>
      </c>
      <c r="L43" s="56">
        <f t="shared" si="0"/>
        <v>35976.9</v>
      </c>
    </row>
    <row r="44" spans="1:12" ht="12" customHeight="1" x14ac:dyDescent="0.2">
      <c r="A44" s="52" t="str">
        <f>'Pregnant Women Participating'!A44</f>
        <v>Arizona</v>
      </c>
      <c r="B44" s="53">
        <v>4794</v>
      </c>
      <c r="C44" s="54">
        <v>4747</v>
      </c>
      <c r="D44" s="54">
        <v>4764</v>
      </c>
      <c r="E44" s="54">
        <v>4658</v>
      </c>
      <c r="F44" s="54">
        <v>4630</v>
      </c>
      <c r="G44" s="54">
        <v>4687</v>
      </c>
      <c r="H44" s="54">
        <v>4792</v>
      </c>
      <c r="I44" s="54">
        <v>4812</v>
      </c>
      <c r="J44" s="54">
        <v>4792</v>
      </c>
      <c r="K44" s="54">
        <v>4826</v>
      </c>
      <c r="L44" s="53">
        <f t="shared" si="0"/>
        <v>4750.2</v>
      </c>
    </row>
    <row r="45" spans="1:12" ht="12" customHeight="1" x14ac:dyDescent="0.2">
      <c r="A45" s="52" t="str">
        <f>'Pregnant Women Participating'!A45</f>
        <v>Arkansas</v>
      </c>
      <c r="B45" s="53">
        <v>2288</v>
      </c>
      <c r="C45" s="54">
        <v>2153</v>
      </c>
      <c r="D45" s="54">
        <v>2049</v>
      </c>
      <c r="E45" s="54">
        <v>2146</v>
      </c>
      <c r="F45" s="54">
        <v>2212</v>
      </c>
      <c r="G45" s="54">
        <v>2219</v>
      </c>
      <c r="H45" s="54">
        <v>2265</v>
      </c>
      <c r="I45" s="54">
        <v>2282</v>
      </c>
      <c r="J45" s="54">
        <v>2277</v>
      </c>
      <c r="K45" s="54">
        <v>2228</v>
      </c>
      <c r="L45" s="53">
        <f t="shared" si="0"/>
        <v>2211.9</v>
      </c>
    </row>
    <row r="46" spans="1:12" ht="12" customHeight="1" x14ac:dyDescent="0.2">
      <c r="A46" s="52" t="str">
        <f>'Pregnant Women Participating'!A46</f>
        <v>Louisiana</v>
      </c>
      <c r="B46" s="53">
        <v>2738</v>
      </c>
      <c r="C46" s="54">
        <v>2648</v>
      </c>
      <c r="D46" s="54">
        <v>2668</v>
      </c>
      <c r="E46" s="54">
        <v>2631</v>
      </c>
      <c r="F46" s="54">
        <v>2615</v>
      </c>
      <c r="G46" s="54">
        <v>2682</v>
      </c>
      <c r="H46" s="54">
        <v>2769</v>
      </c>
      <c r="I46" s="54">
        <v>2765</v>
      </c>
      <c r="J46" s="54">
        <v>2815</v>
      </c>
      <c r="K46" s="54">
        <v>2860</v>
      </c>
      <c r="L46" s="53">
        <f t="shared" si="0"/>
        <v>2719.1</v>
      </c>
    </row>
    <row r="47" spans="1:12" ht="12" customHeight="1" x14ac:dyDescent="0.2">
      <c r="A47" s="52" t="str">
        <f>'Pregnant Women Participating'!A47</f>
        <v>New Mexico</v>
      </c>
      <c r="B47" s="53">
        <v>2604</v>
      </c>
      <c r="C47" s="54">
        <v>2383</v>
      </c>
      <c r="D47" s="54">
        <v>2358</v>
      </c>
      <c r="E47" s="54">
        <v>2463</v>
      </c>
      <c r="F47" s="54">
        <v>2493</v>
      </c>
      <c r="G47" s="54">
        <v>2485</v>
      </c>
      <c r="H47" s="54">
        <v>2523</v>
      </c>
      <c r="I47" s="54">
        <v>2467</v>
      </c>
      <c r="J47" s="54">
        <v>2488</v>
      </c>
      <c r="K47" s="54">
        <v>2557</v>
      </c>
      <c r="L47" s="53">
        <f t="shared" si="0"/>
        <v>2482.1</v>
      </c>
    </row>
    <row r="48" spans="1:12" ht="12" customHeight="1" x14ac:dyDescent="0.2">
      <c r="A48" s="52" t="str">
        <f>'Pregnant Women Participating'!A48</f>
        <v>Oklahoma</v>
      </c>
      <c r="B48" s="53">
        <v>3432</v>
      </c>
      <c r="C48" s="54">
        <v>3353</v>
      </c>
      <c r="D48" s="54">
        <v>3219</v>
      </c>
      <c r="E48" s="54">
        <v>3164</v>
      </c>
      <c r="F48" s="54">
        <v>3125</v>
      </c>
      <c r="G48" s="54">
        <v>3102</v>
      </c>
      <c r="H48" s="54">
        <v>3110</v>
      </c>
      <c r="I48" s="54">
        <v>3092</v>
      </c>
      <c r="J48" s="54">
        <v>3070</v>
      </c>
      <c r="K48" s="54">
        <v>3137</v>
      </c>
      <c r="L48" s="53">
        <f t="shared" si="0"/>
        <v>3180.4</v>
      </c>
    </row>
    <row r="49" spans="1:12" ht="12" customHeight="1" x14ac:dyDescent="0.2">
      <c r="A49" s="52" t="str">
        <f>'Pregnant Women Participating'!A49</f>
        <v>Texas</v>
      </c>
      <c r="B49" s="53">
        <v>24781</v>
      </c>
      <c r="C49" s="54">
        <v>24041</v>
      </c>
      <c r="D49" s="54">
        <v>23834</v>
      </c>
      <c r="E49" s="54">
        <v>23602</v>
      </c>
      <c r="F49" s="54">
        <v>23580</v>
      </c>
      <c r="G49" s="54">
        <v>23855</v>
      </c>
      <c r="H49" s="54">
        <v>23810</v>
      </c>
      <c r="I49" s="54">
        <v>23331</v>
      </c>
      <c r="J49" s="54">
        <v>23173</v>
      </c>
      <c r="K49" s="54">
        <v>23264</v>
      </c>
      <c r="L49" s="53">
        <f t="shared" si="0"/>
        <v>23727.1</v>
      </c>
    </row>
    <row r="50" spans="1:12" ht="12" customHeight="1" x14ac:dyDescent="0.2">
      <c r="A50" s="52" t="str">
        <f>'Pregnant Women Participating'!A50</f>
        <v>Utah</v>
      </c>
      <c r="B50" s="53">
        <v>3047</v>
      </c>
      <c r="C50" s="54">
        <v>2942</v>
      </c>
      <c r="D50" s="54">
        <v>2846</v>
      </c>
      <c r="E50" s="54">
        <v>2733</v>
      </c>
      <c r="F50" s="54">
        <v>2731</v>
      </c>
      <c r="G50" s="54">
        <v>2720</v>
      </c>
      <c r="H50" s="54">
        <v>2681</v>
      </c>
      <c r="I50" s="54">
        <v>2648</v>
      </c>
      <c r="J50" s="54">
        <v>2566</v>
      </c>
      <c r="K50" s="54">
        <v>2573</v>
      </c>
      <c r="L50" s="53">
        <f t="shared" si="0"/>
        <v>2748.7</v>
      </c>
    </row>
    <row r="51" spans="1:12" ht="12" customHeight="1" x14ac:dyDescent="0.2">
      <c r="A51" s="52" t="str">
        <f>'Pregnant Women Participating'!A51</f>
        <v>Inter-Tribal Council, AZ</v>
      </c>
      <c r="B51" s="53">
        <v>184</v>
      </c>
      <c r="C51" s="54">
        <v>180</v>
      </c>
      <c r="D51" s="54">
        <v>187</v>
      </c>
      <c r="E51" s="54">
        <v>188</v>
      </c>
      <c r="F51" s="54">
        <v>171</v>
      </c>
      <c r="G51" s="54">
        <v>177</v>
      </c>
      <c r="H51" s="54">
        <v>185</v>
      </c>
      <c r="I51" s="54">
        <v>179</v>
      </c>
      <c r="J51" s="54">
        <v>182</v>
      </c>
      <c r="K51" s="54">
        <v>177</v>
      </c>
      <c r="L51" s="53">
        <f t="shared" si="0"/>
        <v>181</v>
      </c>
    </row>
    <row r="52" spans="1:12" ht="12" customHeight="1" x14ac:dyDescent="0.2">
      <c r="A52" s="52" t="str">
        <f>'Pregnant Women Participating'!A52</f>
        <v>Navajo Nation, AZ</v>
      </c>
      <c r="B52" s="53">
        <v>125</v>
      </c>
      <c r="C52" s="54">
        <v>115</v>
      </c>
      <c r="D52" s="54">
        <v>115</v>
      </c>
      <c r="E52" s="54">
        <v>138</v>
      </c>
      <c r="F52" s="54">
        <v>123</v>
      </c>
      <c r="G52" s="54">
        <v>129</v>
      </c>
      <c r="H52" s="54">
        <v>126</v>
      </c>
      <c r="I52" s="54">
        <v>124</v>
      </c>
      <c r="J52" s="54">
        <v>122</v>
      </c>
      <c r="K52" s="54">
        <v>127</v>
      </c>
      <c r="L52" s="53">
        <f t="shared" si="0"/>
        <v>124.4</v>
      </c>
    </row>
    <row r="53" spans="1:12" ht="12" customHeight="1" x14ac:dyDescent="0.2">
      <c r="A53" s="52" t="str">
        <f>'Pregnant Women Participating'!A53</f>
        <v>Acoma, Canoncito &amp; Laguna, NM</v>
      </c>
      <c r="B53" s="53">
        <v>13</v>
      </c>
      <c r="C53" s="54">
        <v>15</v>
      </c>
      <c r="D53" s="54">
        <v>20</v>
      </c>
      <c r="E53" s="54">
        <v>16</v>
      </c>
      <c r="F53" s="54">
        <v>20</v>
      </c>
      <c r="G53" s="54">
        <v>21</v>
      </c>
      <c r="H53" s="54">
        <v>15</v>
      </c>
      <c r="I53" s="54">
        <v>17</v>
      </c>
      <c r="J53" s="54">
        <v>15</v>
      </c>
      <c r="K53" s="54">
        <v>17</v>
      </c>
      <c r="L53" s="53">
        <f t="shared" si="0"/>
        <v>16.899999999999999</v>
      </c>
    </row>
    <row r="54" spans="1:12" ht="12" customHeight="1" x14ac:dyDescent="0.2">
      <c r="A54" s="52" t="str">
        <f>'Pregnant Women Participating'!A54</f>
        <v>Eight Northern Pueblos, NM</v>
      </c>
      <c r="B54" s="53">
        <v>8</v>
      </c>
      <c r="C54" s="54">
        <v>6</v>
      </c>
      <c r="D54" s="54">
        <v>8</v>
      </c>
      <c r="E54" s="54">
        <v>8</v>
      </c>
      <c r="F54" s="54">
        <v>11</v>
      </c>
      <c r="G54" s="54">
        <v>12</v>
      </c>
      <c r="H54" s="54">
        <v>17</v>
      </c>
      <c r="I54" s="54">
        <v>20</v>
      </c>
      <c r="J54" s="54">
        <v>22</v>
      </c>
      <c r="K54" s="54">
        <v>21</v>
      </c>
      <c r="L54" s="53">
        <f t="shared" si="0"/>
        <v>13.3</v>
      </c>
    </row>
    <row r="55" spans="1:12" ht="12" customHeight="1" x14ac:dyDescent="0.2">
      <c r="A55" s="52" t="str">
        <f>'Pregnant Women Participating'!A55</f>
        <v>Five Sandoval Pueblos, NM</v>
      </c>
      <c r="B55" s="53">
        <v>10</v>
      </c>
      <c r="C55" s="54">
        <v>10</v>
      </c>
      <c r="D55" s="54">
        <v>7</v>
      </c>
      <c r="E55" s="54">
        <v>11</v>
      </c>
      <c r="F55" s="54">
        <v>9</v>
      </c>
      <c r="G55" s="54">
        <v>8</v>
      </c>
      <c r="H55" s="54">
        <v>8</v>
      </c>
      <c r="I55" s="54">
        <v>7</v>
      </c>
      <c r="J55" s="54">
        <v>8</v>
      </c>
      <c r="K55" s="54">
        <v>9</v>
      </c>
      <c r="L55" s="53">
        <f t="shared" si="0"/>
        <v>8.6999999999999993</v>
      </c>
    </row>
    <row r="56" spans="1:12" ht="12" customHeight="1" x14ac:dyDescent="0.2">
      <c r="A56" s="52" t="str">
        <f>'Pregnant Women Participating'!A56</f>
        <v>Isleta Pueblo, NM</v>
      </c>
      <c r="B56" s="53">
        <v>34</v>
      </c>
      <c r="C56" s="54">
        <v>32</v>
      </c>
      <c r="D56" s="54">
        <v>32</v>
      </c>
      <c r="E56" s="54">
        <v>36</v>
      </c>
      <c r="F56" s="54">
        <v>35</v>
      </c>
      <c r="G56" s="54">
        <v>38</v>
      </c>
      <c r="H56" s="54">
        <v>41</v>
      </c>
      <c r="I56" s="54">
        <v>41</v>
      </c>
      <c r="J56" s="54">
        <v>39</v>
      </c>
      <c r="K56" s="54">
        <v>41</v>
      </c>
      <c r="L56" s="53">
        <f t="shared" si="0"/>
        <v>36.9</v>
      </c>
    </row>
    <row r="57" spans="1:12" ht="12" customHeight="1" x14ac:dyDescent="0.2">
      <c r="A57" s="52" t="str">
        <f>'Pregnant Women Participating'!A57</f>
        <v>San Felipe Pueblo, NM</v>
      </c>
      <c r="B57" s="53">
        <v>11</v>
      </c>
      <c r="C57" s="54">
        <v>12</v>
      </c>
      <c r="D57" s="54">
        <v>9</v>
      </c>
      <c r="E57" s="54">
        <v>11</v>
      </c>
      <c r="F57" s="54">
        <v>12</v>
      </c>
      <c r="G57" s="54">
        <v>10</v>
      </c>
      <c r="H57" s="54">
        <v>10</v>
      </c>
      <c r="I57" s="54">
        <v>10</v>
      </c>
      <c r="J57" s="54">
        <v>8</v>
      </c>
      <c r="K57" s="54">
        <v>11</v>
      </c>
      <c r="L57" s="53">
        <f t="shared" si="0"/>
        <v>10.4</v>
      </c>
    </row>
    <row r="58" spans="1:12" ht="12" customHeight="1" x14ac:dyDescent="0.2">
      <c r="A58" s="52" t="str">
        <f>'Pregnant Women Participating'!A58</f>
        <v>Santo Domingo Tribe, NM</v>
      </c>
      <c r="B58" s="53">
        <v>5</v>
      </c>
      <c r="C58" s="54">
        <v>5</v>
      </c>
      <c r="D58" s="54">
        <v>1</v>
      </c>
      <c r="E58" s="54">
        <v>1</v>
      </c>
      <c r="F58" s="54">
        <v>1</v>
      </c>
      <c r="G58" s="54">
        <v>1</v>
      </c>
      <c r="H58" s="54">
        <v>4</v>
      </c>
      <c r="I58" s="54">
        <v>5</v>
      </c>
      <c r="J58" s="54">
        <v>5</v>
      </c>
      <c r="K58" s="54">
        <v>5</v>
      </c>
      <c r="L58" s="53">
        <f t="shared" si="0"/>
        <v>3.3</v>
      </c>
    </row>
    <row r="59" spans="1:12" ht="12" customHeight="1" x14ac:dyDescent="0.2">
      <c r="A59" s="52" t="str">
        <f>'Pregnant Women Participating'!A59</f>
        <v>Zuni Pueblo, NM</v>
      </c>
      <c r="B59" s="53">
        <v>47</v>
      </c>
      <c r="C59" s="54">
        <v>42</v>
      </c>
      <c r="D59" s="54">
        <v>49</v>
      </c>
      <c r="E59" s="54">
        <v>48</v>
      </c>
      <c r="F59" s="54">
        <v>50</v>
      </c>
      <c r="G59" s="54">
        <v>53</v>
      </c>
      <c r="H59" s="54">
        <v>46</v>
      </c>
      <c r="I59" s="54">
        <v>46</v>
      </c>
      <c r="J59" s="54">
        <v>44</v>
      </c>
      <c r="K59" s="54">
        <v>43</v>
      </c>
      <c r="L59" s="53">
        <f t="shared" si="0"/>
        <v>46.8</v>
      </c>
    </row>
    <row r="60" spans="1:12" ht="12" customHeight="1" x14ac:dyDescent="0.2">
      <c r="A60" s="52" t="str">
        <f>'Pregnant Women Participating'!A60</f>
        <v>Cherokee Nation, OK</v>
      </c>
      <c r="B60" s="53">
        <v>214</v>
      </c>
      <c r="C60" s="54">
        <v>196</v>
      </c>
      <c r="D60" s="54">
        <v>213</v>
      </c>
      <c r="E60" s="54">
        <v>214</v>
      </c>
      <c r="F60" s="54">
        <v>217</v>
      </c>
      <c r="G60" s="54">
        <v>223</v>
      </c>
      <c r="H60" s="54">
        <v>217</v>
      </c>
      <c r="I60" s="54">
        <v>223</v>
      </c>
      <c r="J60" s="54">
        <v>219</v>
      </c>
      <c r="K60" s="54">
        <v>235</v>
      </c>
      <c r="L60" s="53">
        <f t="shared" si="0"/>
        <v>217.1</v>
      </c>
    </row>
    <row r="61" spans="1:12" ht="12" customHeight="1" x14ac:dyDescent="0.2">
      <c r="A61" s="52" t="str">
        <f>'Pregnant Women Participating'!A61</f>
        <v>Chickasaw Nation, OK</v>
      </c>
      <c r="B61" s="53">
        <v>188</v>
      </c>
      <c r="C61" s="54">
        <v>191</v>
      </c>
      <c r="D61" s="54">
        <v>186</v>
      </c>
      <c r="E61" s="54">
        <v>195</v>
      </c>
      <c r="F61" s="54">
        <v>185</v>
      </c>
      <c r="G61" s="54">
        <v>196</v>
      </c>
      <c r="H61" s="54">
        <v>198</v>
      </c>
      <c r="I61" s="54">
        <v>195</v>
      </c>
      <c r="J61" s="54">
        <v>177</v>
      </c>
      <c r="K61" s="54">
        <v>185</v>
      </c>
      <c r="L61" s="53">
        <f t="shared" si="0"/>
        <v>189.6</v>
      </c>
    </row>
    <row r="62" spans="1:12" ht="12" customHeight="1" x14ac:dyDescent="0.2">
      <c r="A62" s="52" t="str">
        <f>'Pregnant Women Participating'!A62</f>
        <v>Choctaw Nation, OK</v>
      </c>
      <c r="B62" s="53">
        <v>187</v>
      </c>
      <c r="C62" s="54">
        <v>187</v>
      </c>
      <c r="D62" s="54">
        <v>204</v>
      </c>
      <c r="E62" s="54">
        <v>198</v>
      </c>
      <c r="F62" s="54">
        <v>209</v>
      </c>
      <c r="G62" s="54">
        <v>193</v>
      </c>
      <c r="H62" s="54">
        <v>195</v>
      </c>
      <c r="I62" s="54">
        <v>199</v>
      </c>
      <c r="J62" s="54">
        <v>198</v>
      </c>
      <c r="K62" s="54">
        <v>205</v>
      </c>
      <c r="L62" s="53">
        <f t="shared" si="0"/>
        <v>197.5</v>
      </c>
    </row>
    <row r="63" spans="1:12" ht="12" customHeight="1" x14ac:dyDescent="0.2">
      <c r="A63" s="52" t="str">
        <f>'Pregnant Women Participating'!A63</f>
        <v>Citizen Potawatomi Nation, OK</v>
      </c>
      <c r="B63" s="53">
        <v>51</v>
      </c>
      <c r="C63" s="54">
        <v>48</v>
      </c>
      <c r="D63" s="54">
        <v>49</v>
      </c>
      <c r="E63" s="54">
        <v>47</v>
      </c>
      <c r="F63" s="54">
        <v>56</v>
      </c>
      <c r="G63" s="54">
        <v>50</v>
      </c>
      <c r="H63" s="54">
        <v>48</v>
      </c>
      <c r="I63" s="54">
        <v>48</v>
      </c>
      <c r="J63" s="54">
        <v>45</v>
      </c>
      <c r="K63" s="54">
        <v>41</v>
      </c>
      <c r="L63" s="53">
        <f t="shared" si="0"/>
        <v>48.3</v>
      </c>
    </row>
    <row r="64" spans="1:12" ht="12" customHeight="1" x14ac:dyDescent="0.2">
      <c r="A64" s="52" t="str">
        <f>'Pregnant Women Participating'!A64</f>
        <v>Inter-Tribal Council, OK</v>
      </c>
      <c r="B64" s="53">
        <v>30</v>
      </c>
      <c r="C64" s="54">
        <v>25</v>
      </c>
      <c r="D64" s="54">
        <v>33</v>
      </c>
      <c r="E64" s="54">
        <v>33</v>
      </c>
      <c r="F64" s="54">
        <v>34</v>
      </c>
      <c r="G64" s="54">
        <v>31</v>
      </c>
      <c r="H64" s="54">
        <v>34</v>
      </c>
      <c r="I64" s="54">
        <v>37</v>
      </c>
      <c r="J64" s="54">
        <v>45</v>
      </c>
      <c r="K64" s="54">
        <v>46</v>
      </c>
      <c r="L64" s="53">
        <f t="shared" si="0"/>
        <v>34.799999999999997</v>
      </c>
    </row>
    <row r="65" spans="1:12" ht="12" customHeight="1" x14ac:dyDescent="0.2">
      <c r="A65" s="52" t="str">
        <f>'Pregnant Women Participating'!A65</f>
        <v>Muscogee Creek Nation, OK</v>
      </c>
      <c r="B65" s="53">
        <v>64</v>
      </c>
      <c r="C65" s="54">
        <v>68</v>
      </c>
      <c r="D65" s="54">
        <v>68</v>
      </c>
      <c r="E65" s="54">
        <v>69</v>
      </c>
      <c r="F65" s="54">
        <v>73</v>
      </c>
      <c r="G65" s="54">
        <v>86</v>
      </c>
      <c r="H65" s="54">
        <v>82</v>
      </c>
      <c r="I65" s="54">
        <v>80</v>
      </c>
      <c r="J65" s="54">
        <v>75</v>
      </c>
      <c r="K65" s="54">
        <v>75</v>
      </c>
      <c r="L65" s="53">
        <f t="shared" si="0"/>
        <v>74</v>
      </c>
    </row>
    <row r="66" spans="1:12" ht="12" customHeight="1" x14ac:dyDescent="0.2">
      <c r="A66" s="52" t="str">
        <f>'Pregnant Women Participating'!A66</f>
        <v>Osage Tribal Council, OK</v>
      </c>
      <c r="B66" s="53">
        <v>66</v>
      </c>
      <c r="C66" s="54">
        <v>63</v>
      </c>
      <c r="D66" s="54">
        <v>57</v>
      </c>
      <c r="E66" s="54">
        <v>50</v>
      </c>
      <c r="F66" s="54">
        <v>54</v>
      </c>
      <c r="G66" s="54">
        <v>62</v>
      </c>
      <c r="H66" s="54">
        <v>60</v>
      </c>
      <c r="I66" s="54">
        <v>61</v>
      </c>
      <c r="J66" s="54">
        <v>53</v>
      </c>
      <c r="K66" s="54">
        <v>52</v>
      </c>
      <c r="L66" s="53">
        <f t="shared" si="0"/>
        <v>57.8</v>
      </c>
    </row>
    <row r="67" spans="1:12" ht="12" customHeight="1" x14ac:dyDescent="0.2">
      <c r="A67" s="52" t="str">
        <f>'Pregnant Women Participating'!A67</f>
        <v>Otoe-Missouria Tribe, OK</v>
      </c>
      <c r="B67" s="53">
        <v>17</v>
      </c>
      <c r="C67" s="54">
        <v>17</v>
      </c>
      <c r="D67" s="54">
        <v>14</v>
      </c>
      <c r="E67" s="54">
        <v>15</v>
      </c>
      <c r="F67" s="54">
        <v>13</v>
      </c>
      <c r="G67" s="54">
        <v>18</v>
      </c>
      <c r="H67" s="54">
        <v>18</v>
      </c>
      <c r="I67" s="54">
        <v>19</v>
      </c>
      <c r="J67" s="54">
        <v>18</v>
      </c>
      <c r="K67" s="54">
        <v>16</v>
      </c>
      <c r="L67" s="53">
        <f t="shared" si="0"/>
        <v>16.5</v>
      </c>
    </row>
    <row r="68" spans="1:12" ht="12" customHeight="1" x14ac:dyDescent="0.2">
      <c r="A68" s="52" t="str">
        <f>'Pregnant Women Participating'!A68</f>
        <v>Wichita, Caddo &amp; Delaware (WCD), OK</v>
      </c>
      <c r="B68" s="53">
        <v>150</v>
      </c>
      <c r="C68" s="54">
        <v>135</v>
      </c>
      <c r="D68" s="54">
        <v>135</v>
      </c>
      <c r="E68" s="54">
        <v>130</v>
      </c>
      <c r="F68" s="54">
        <v>133</v>
      </c>
      <c r="G68" s="54">
        <v>145</v>
      </c>
      <c r="H68" s="54">
        <v>139</v>
      </c>
      <c r="I68" s="54">
        <v>133</v>
      </c>
      <c r="J68" s="54">
        <v>131</v>
      </c>
      <c r="K68" s="54">
        <v>129</v>
      </c>
      <c r="L68" s="53">
        <f t="shared" si="0"/>
        <v>136</v>
      </c>
    </row>
    <row r="69" spans="1:12" s="58" customFormat="1" ht="24.75" customHeight="1" x14ac:dyDescent="0.2">
      <c r="A69" s="55" t="str">
        <f>'Pregnant Women Participating'!A69</f>
        <v>Southwest Region</v>
      </c>
      <c r="B69" s="56">
        <v>45088</v>
      </c>
      <c r="C69" s="57">
        <v>43614</v>
      </c>
      <c r="D69" s="57">
        <v>43125</v>
      </c>
      <c r="E69" s="57">
        <v>42805</v>
      </c>
      <c r="F69" s="57">
        <v>42792</v>
      </c>
      <c r="G69" s="57">
        <v>43203</v>
      </c>
      <c r="H69" s="57">
        <v>43393</v>
      </c>
      <c r="I69" s="57">
        <v>42841</v>
      </c>
      <c r="J69" s="57">
        <v>42587</v>
      </c>
      <c r="K69" s="57">
        <v>42880</v>
      </c>
      <c r="L69" s="56">
        <f t="shared" si="0"/>
        <v>43232.800000000003</v>
      </c>
    </row>
    <row r="70" spans="1:12" ht="12" customHeight="1" x14ac:dyDescent="0.2">
      <c r="A70" s="52" t="str">
        <f>'Pregnant Women Participating'!A70</f>
        <v>Colorado</v>
      </c>
      <c r="B70" s="53">
        <v>5491</v>
      </c>
      <c r="C70" s="54">
        <v>5361</v>
      </c>
      <c r="D70" s="54">
        <v>5263</v>
      </c>
      <c r="E70" s="54">
        <v>5228</v>
      </c>
      <c r="F70" s="54">
        <v>5232</v>
      </c>
      <c r="G70" s="54">
        <v>5275</v>
      </c>
      <c r="H70" s="54">
        <v>5210</v>
      </c>
      <c r="I70" s="54">
        <v>5119</v>
      </c>
      <c r="J70" s="54">
        <v>5135</v>
      </c>
      <c r="K70" s="54">
        <v>5074</v>
      </c>
      <c r="L70" s="53">
        <f t="shared" si="0"/>
        <v>5238.8</v>
      </c>
    </row>
    <row r="71" spans="1:12" ht="12" customHeight="1" x14ac:dyDescent="0.2">
      <c r="A71" s="52" t="str">
        <f>'Pregnant Women Participating'!A71</f>
        <v>Kansas</v>
      </c>
      <c r="B71" s="53">
        <v>2481</v>
      </c>
      <c r="C71" s="54">
        <v>2358</v>
      </c>
      <c r="D71" s="54">
        <v>2285</v>
      </c>
      <c r="E71" s="54">
        <v>2314</v>
      </c>
      <c r="F71" s="54">
        <v>2319</v>
      </c>
      <c r="G71" s="54">
        <v>2357</v>
      </c>
      <c r="H71" s="54">
        <v>2363</v>
      </c>
      <c r="I71" s="54">
        <v>2282</v>
      </c>
      <c r="J71" s="54">
        <v>2327</v>
      </c>
      <c r="K71" s="54">
        <v>2349</v>
      </c>
      <c r="L71" s="53">
        <f t="shared" si="0"/>
        <v>2343.5</v>
      </c>
    </row>
    <row r="72" spans="1:12" ht="12" customHeight="1" x14ac:dyDescent="0.2">
      <c r="A72" s="52" t="str">
        <f>'Pregnant Women Participating'!A72</f>
        <v>Missouri</v>
      </c>
      <c r="B72" s="53">
        <v>4447</v>
      </c>
      <c r="C72" s="54">
        <v>4432</v>
      </c>
      <c r="D72" s="54">
        <v>4249</v>
      </c>
      <c r="E72" s="54">
        <v>4233</v>
      </c>
      <c r="F72" s="54">
        <v>4242</v>
      </c>
      <c r="G72" s="54">
        <v>4252</v>
      </c>
      <c r="H72" s="54">
        <v>4250</v>
      </c>
      <c r="I72" s="54">
        <v>4206</v>
      </c>
      <c r="J72" s="54">
        <v>4166</v>
      </c>
      <c r="K72" s="54">
        <v>4164</v>
      </c>
      <c r="L72" s="53">
        <f t="shared" si="0"/>
        <v>4264.1000000000004</v>
      </c>
    </row>
    <row r="73" spans="1:12" ht="12" customHeight="1" x14ac:dyDescent="0.2">
      <c r="A73" s="52" t="str">
        <f>'Pregnant Women Participating'!A73</f>
        <v>Montana</v>
      </c>
      <c r="B73" s="53">
        <v>848</v>
      </c>
      <c r="C73" s="54">
        <v>816</v>
      </c>
      <c r="D73" s="54">
        <v>821</v>
      </c>
      <c r="E73" s="54">
        <v>832</v>
      </c>
      <c r="F73" s="54">
        <v>812</v>
      </c>
      <c r="G73" s="54">
        <v>825</v>
      </c>
      <c r="H73" s="54">
        <v>827</v>
      </c>
      <c r="I73" s="54">
        <v>808</v>
      </c>
      <c r="J73" s="54">
        <v>841</v>
      </c>
      <c r="K73" s="54">
        <v>865</v>
      </c>
      <c r="L73" s="53">
        <f t="shared" si="0"/>
        <v>829.5</v>
      </c>
    </row>
    <row r="74" spans="1:12" ht="12" customHeight="1" x14ac:dyDescent="0.2">
      <c r="A74" s="52" t="str">
        <f>'Pregnant Women Participating'!A74</f>
        <v>Nebraska</v>
      </c>
      <c r="B74" s="53">
        <v>1057</v>
      </c>
      <c r="C74" s="54">
        <v>1037</v>
      </c>
      <c r="D74" s="54">
        <v>1023</v>
      </c>
      <c r="E74" s="54">
        <v>1021</v>
      </c>
      <c r="F74" s="54">
        <v>1021</v>
      </c>
      <c r="G74" s="54">
        <v>1024</v>
      </c>
      <c r="H74" s="54">
        <v>1000</v>
      </c>
      <c r="I74" s="54">
        <v>971</v>
      </c>
      <c r="J74" s="54">
        <v>951</v>
      </c>
      <c r="K74" s="54">
        <v>921</v>
      </c>
      <c r="L74" s="53">
        <f t="shared" si="0"/>
        <v>1002.6</v>
      </c>
    </row>
    <row r="75" spans="1:12" ht="12" customHeight="1" x14ac:dyDescent="0.2">
      <c r="A75" s="52" t="str">
        <f>'Pregnant Women Participating'!A75</f>
        <v>North Dakota</v>
      </c>
      <c r="B75" s="53">
        <v>388</v>
      </c>
      <c r="C75" s="54">
        <v>384</v>
      </c>
      <c r="D75" s="54">
        <v>380</v>
      </c>
      <c r="E75" s="54">
        <v>364</v>
      </c>
      <c r="F75" s="54">
        <v>354</v>
      </c>
      <c r="G75" s="54">
        <v>363</v>
      </c>
      <c r="H75" s="54">
        <v>355</v>
      </c>
      <c r="I75" s="54">
        <v>352</v>
      </c>
      <c r="J75" s="54">
        <v>380</v>
      </c>
      <c r="K75" s="54">
        <v>379</v>
      </c>
      <c r="L75" s="53">
        <f t="shared" si="0"/>
        <v>369.9</v>
      </c>
    </row>
    <row r="76" spans="1:12" ht="12" customHeight="1" x14ac:dyDescent="0.2">
      <c r="A76" s="52" t="str">
        <f>'Pregnant Women Participating'!A76</f>
        <v>South Dakota</v>
      </c>
      <c r="B76" s="53">
        <v>637</v>
      </c>
      <c r="C76" s="54">
        <v>665</v>
      </c>
      <c r="D76" s="54">
        <v>654</v>
      </c>
      <c r="E76" s="54">
        <v>641</v>
      </c>
      <c r="F76" s="54">
        <v>645</v>
      </c>
      <c r="G76" s="54">
        <v>662</v>
      </c>
      <c r="H76" s="54">
        <v>654</v>
      </c>
      <c r="I76" s="54">
        <v>638</v>
      </c>
      <c r="J76" s="54">
        <v>646</v>
      </c>
      <c r="K76" s="54">
        <v>665</v>
      </c>
      <c r="L76" s="53">
        <f t="shared" si="0"/>
        <v>650.70000000000005</v>
      </c>
    </row>
    <row r="77" spans="1:12" ht="12" customHeight="1" x14ac:dyDescent="0.2">
      <c r="A77" s="52" t="str">
        <f>'Pregnant Women Participating'!A77</f>
        <v>Wyoming</v>
      </c>
      <c r="B77" s="53">
        <v>464</v>
      </c>
      <c r="C77" s="54">
        <v>440</v>
      </c>
      <c r="D77" s="54">
        <v>457</v>
      </c>
      <c r="E77" s="54">
        <v>450</v>
      </c>
      <c r="F77" s="54">
        <v>424</v>
      </c>
      <c r="G77" s="54">
        <v>418</v>
      </c>
      <c r="H77" s="54">
        <v>415</v>
      </c>
      <c r="I77" s="54">
        <v>420</v>
      </c>
      <c r="J77" s="54">
        <v>396</v>
      </c>
      <c r="K77" s="54">
        <v>420</v>
      </c>
      <c r="L77" s="53">
        <f t="shared" si="0"/>
        <v>430.4</v>
      </c>
    </row>
    <row r="78" spans="1:12" ht="12" customHeight="1" x14ac:dyDescent="0.2">
      <c r="A78" s="52" t="str">
        <f>'Pregnant Women Participating'!A78</f>
        <v>Ute Mountain Ute Tribe, CO</v>
      </c>
      <c r="B78" s="53">
        <v>6</v>
      </c>
      <c r="C78" s="54">
        <v>5</v>
      </c>
      <c r="D78" s="54">
        <v>4</v>
      </c>
      <c r="E78" s="54">
        <v>6</v>
      </c>
      <c r="F78" s="54">
        <v>6</v>
      </c>
      <c r="G78" s="54">
        <v>8</v>
      </c>
      <c r="H78" s="54">
        <v>7</v>
      </c>
      <c r="I78" s="54">
        <v>7</v>
      </c>
      <c r="J78" s="54">
        <v>7</v>
      </c>
      <c r="K78" s="54">
        <v>7</v>
      </c>
      <c r="L78" s="53">
        <f t="shared" si="0"/>
        <v>6.3</v>
      </c>
    </row>
    <row r="79" spans="1:12" ht="12" customHeight="1" x14ac:dyDescent="0.2">
      <c r="A79" s="52" t="str">
        <f>'Pregnant Women Participating'!A79</f>
        <v>Omaha Sioux, NE</v>
      </c>
      <c r="B79" s="53">
        <v>1</v>
      </c>
      <c r="C79" s="54">
        <v>1</v>
      </c>
      <c r="D79" s="54">
        <v>2</v>
      </c>
      <c r="E79" s="54">
        <v>2</v>
      </c>
      <c r="F79" s="54">
        <v>2</v>
      </c>
      <c r="G79" s="54">
        <v>2</v>
      </c>
      <c r="H79" s="54">
        <v>2</v>
      </c>
      <c r="I79" s="54">
        <v>2</v>
      </c>
      <c r="J79" s="54">
        <v>2</v>
      </c>
      <c r="K79" s="54">
        <v>2</v>
      </c>
      <c r="L79" s="53">
        <f t="shared" si="0"/>
        <v>1.8</v>
      </c>
    </row>
    <row r="80" spans="1:12" ht="12" customHeight="1" x14ac:dyDescent="0.2">
      <c r="A80" s="52" t="str">
        <f>'Pregnant Women Participating'!A80</f>
        <v>Santee Sioux, NE</v>
      </c>
      <c r="B80" s="53">
        <v>0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1</v>
      </c>
      <c r="I80" s="54">
        <v>1</v>
      </c>
      <c r="J80" s="54">
        <v>1</v>
      </c>
      <c r="K80" s="54">
        <v>2</v>
      </c>
      <c r="L80" s="53">
        <f t="shared" si="0"/>
        <v>0.5</v>
      </c>
    </row>
    <row r="81" spans="1:12" ht="12" customHeight="1" x14ac:dyDescent="0.2">
      <c r="A81" s="52" t="str">
        <f>'Pregnant Women Participating'!A81</f>
        <v>Winnebago Tribe, NE</v>
      </c>
      <c r="B81" s="53">
        <v>6</v>
      </c>
      <c r="C81" s="54">
        <v>6</v>
      </c>
      <c r="D81" s="54">
        <v>5</v>
      </c>
      <c r="E81" s="54">
        <v>5</v>
      </c>
      <c r="F81" s="54">
        <v>4</v>
      </c>
      <c r="G81" s="54">
        <v>3</v>
      </c>
      <c r="H81" s="54">
        <v>3</v>
      </c>
      <c r="I81" s="54">
        <v>2</v>
      </c>
      <c r="J81" s="54">
        <v>4</v>
      </c>
      <c r="K81" s="54">
        <v>4</v>
      </c>
      <c r="L81" s="53">
        <f t="shared" si="0"/>
        <v>4.2</v>
      </c>
    </row>
    <row r="82" spans="1:12" ht="12" customHeight="1" x14ac:dyDescent="0.2">
      <c r="A82" s="52" t="str">
        <f>'Pregnant Women Participating'!A82</f>
        <v>Standing Rock Sioux Tribe, ND</v>
      </c>
      <c r="B82" s="53">
        <v>6</v>
      </c>
      <c r="C82" s="54">
        <v>6</v>
      </c>
      <c r="D82" s="54">
        <v>6</v>
      </c>
      <c r="E82" s="54">
        <v>6</v>
      </c>
      <c r="F82" s="54">
        <v>8</v>
      </c>
      <c r="G82" s="54">
        <v>8</v>
      </c>
      <c r="H82" s="54">
        <v>6</v>
      </c>
      <c r="I82" s="54">
        <v>6</v>
      </c>
      <c r="J82" s="54">
        <v>5</v>
      </c>
      <c r="K82" s="54">
        <v>6</v>
      </c>
      <c r="L82" s="53">
        <f t="shared" si="0"/>
        <v>6.3</v>
      </c>
    </row>
    <row r="83" spans="1:12" ht="12" customHeight="1" x14ac:dyDescent="0.2">
      <c r="A83" s="52" t="str">
        <f>'Pregnant Women Participating'!A83</f>
        <v>Three Affiliated Tribes, ND</v>
      </c>
      <c r="B83" s="53">
        <v>1</v>
      </c>
      <c r="C83" s="54">
        <v>0</v>
      </c>
      <c r="D83" s="54">
        <v>1</v>
      </c>
      <c r="E83" s="54">
        <v>1</v>
      </c>
      <c r="F83" s="54">
        <v>0</v>
      </c>
      <c r="G83" s="54">
        <v>0</v>
      </c>
      <c r="H83" s="54">
        <v>0</v>
      </c>
      <c r="I83" s="54">
        <v>1</v>
      </c>
      <c r="J83" s="54">
        <v>2</v>
      </c>
      <c r="K83" s="54">
        <v>2</v>
      </c>
      <c r="L83" s="53">
        <f t="shared" si="0"/>
        <v>0.8</v>
      </c>
    </row>
    <row r="84" spans="1:12" ht="12" customHeight="1" x14ac:dyDescent="0.2">
      <c r="A84" s="52" t="str">
        <f>'Pregnant Women Participating'!A84</f>
        <v>Cheyenne River Sioux, SD</v>
      </c>
      <c r="B84" s="53">
        <v>18</v>
      </c>
      <c r="C84" s="54">
        <v>16</v>
      </c>
      <c r="D84" s="54">
        <v>15</v>
      </c>
      <c r="E84" s="54">
        <v>13</v>
      </c>
      <c r="F84" s="54">
        <v>12</v>
      </c>
      <c r="G84" s="54">
        <v>13</v>
      </c>
      <c r="H84" s="54">
        <v>12</v>
      </c>
      <c r="I84" s="54">
        <v>12</v>
      </c>
      <c r="J84" s="54">
        <v>12</v>
      </c>
      <c r="K84" s="54">
        <v>10</v>
      </c>
      <c r="L84" s="53">
        <f t="shared" si="0"/>
        <v>13.3</v>
      </c>
    </row>
    <row r="85" spans="1:12" ht="12" customHeight="1" x14ac:dyDescent="0.2">
      <c r="A85" s="52" t="str">
        <f>'Pregnant Women Participating'!A85</f>
        <v>Rosebud Sioux, SD</v>
      </c>
      <c r="B85" s="53">
        <v>26</v>
      </c>
      <c r="C85" s="54">
        <v>13</v>
      </c>
      <c r="D85" s="54">
        <v>16</v>
      </c>
      <c r="E85" s="54">
        <v>15</v>
      </c>
      <c r="F85" s="54">
        <v>11</v>
      </c>
      <c r="G85" s="54">
        <v>14</v>
      </c>
      <c r="H85" s="54">
        <v>11</v>
      </c>
      <c r="I85" s="54">
        <v>11</v>
      </c>
      <c r="J85" s="54">
        <v>11</v>
      </c>
      <c r="K85" s="54">
        <v>16</v>
      </c>
      <c r="L85" s="53">
        <f t="shared" si="0"/>
        <v>14.4</v>
      </c>
    </row>
    <row r="86" spans="1:12" ht="12" customHeight="1" x14ac:dyDescent="0.2">
      <c r="A86" s="52" t="str">
        <f>'Pregnant Women Participating'!A86</f>
        <v>Northern Arapahoe, WY</v>
      </c>
      <c r="B86" s="53">
        <v>6</v>
      </c>
      <c r="C86" s="54">
        <v>5</v>
      </c>
      <c r="D86" s="54">
        <v>4</v>
      </c>
      <c r="E86" s="54">
        <v>6</v>
      </c>
      <c r="F86" s="54">
        <v>6</v>
      </c>
      <c r="G86" s="54">
        <v>8</v>
      </c>
      <c r="H86" s="54">
        <v>10</v>
      </c>
      <c r="I86" s="54">
        <v>12</v>
      </c>
      <c r="J86" s="54">
        <v>10</v>
      </c>
      <c r="K86" s="54">
        <v>12</v>
      </c>
      <c r="L86" s="53">
        <f t="shared" si="0"/>
        <v>7.9</v>
      </c>
    </row>
    <row r="87" spans="1:12" ht="12" customHeight="1" x14ac:dyDescent="0.2">
      <c r="A87" s="52" t="str">
        <f>'Pregnant Women Participating'!A87</f>
        <v>Shoshone Tribe, WY</v>
      </c>
      <c r="B87" s="53">
        <v>5</v>
      </c>
      <c r="C87" s="54">
        <v>5</v>
      </c>
      <c r="D87" s="54">
        <v>5</v>
      </c>
      <c r="E87" s="54">
        <v>4</v>
      </c>
      <c r="F87" s="54">
        <v>5</v>
      </c>
      <c r="G87" s="54">
        <v>5</v>
      </c>
      <c r="H87" s="54">
        <v>4</v>
      </c>
      <c r="I87" s="54">
        <v>3</v>
      </c>
      <c r="J87" s="54">
        <v>3</v>
      </c>
      <c r="K87" s="54">
        <v>2</v>
      </c>
      <c r="L87" s="53">
        <f t="shared" si="0"/>
        <v>4.0999999999999996</v>
      </c>
    </row>
    <row r="88" spans="1:12" s="58" customFormat="1" ht="24.75" customHeight="1" x14ac:dyDescent="0.2">
      <c r="A88" s="55" t="str">
        <f>'Pregnant Women Participating'!A88</f>
        <v>Mountain Plains</v>
      </c>
      <c r="B88" s="56">
        <v>15888</v>
      </c>
      <c r="C88" s="57">
        <v>15550</v>
      </c>
      <c r="D88" s="57">
        <v>15190</v>
      </c>
      <c r="E88" s="57">
        <v>15141</v>
      </c>
      <c r="F88" s="57">
        <v>15103</v>
      </c>
      <c r="G88" s="57">
        <v>15237</v>
      </c>
      <c r="H88" s="57">
        <v>15130</v>
      </c>
      <c r="I88" s="57">
        <v>14853</v>
      </c>
      <c r="J88" s="57">
        <v>14899</v>
      </c>
      <c r="K88" s="57">
        <v>14900</v>
      </c>
      <c r="L88" s="56">
        <f t="shared" si="0"/>
        <v>15189.1</v>
      </c>
    </row>
    <row r="89" spans="1:12" ht="12" customHeight="1" x14ac:dyDescent="0.2">
      <c r="A89" s="59" t="str">
        <f>'Pregnant Women Participating'!A89</f>
        <v>Alaska</v>
      </c>
      <c r="B89" s="53">
        <v>918</v>
      </c>
      <c r="C89" s="54">
        <v>933</v>
      </c>
      <c r="D89" s="54">
        <v>927</v>
      </c>
      <c r="E89" s="54">
        <v>896</v>
      </c>
      <c r="F89" s="54">
        <v>900</v>
      </c>
      <c r="G89" s="54">
        <v>876</v>
      </c>
      <c r="H89" s="54">
        <v>868</v>
      </c>
      <c r="I89" s="54">
        <v>886</v>
      </c>
      <c r="J89" s="54">
        <v>903</v>
      </c>
      <c r="K89" s="54">
        <v>891</v>
      </c>
      <c r="L89" s="53">
        <f t="shared" si="0"/>
        <v>899.8</v>
      </c>
    </row>
    <row r="90" spans="1:12" ht="12" customHeight="1" x14ac:dyDescent="0.2">
      <c r="A90" s="59" t="str">
        <f>'Pregnant Women Participating'!A90</f>
        <v>American Samoa</v>
      </c>
      <c r="B90" s="53">
        <v>48</v>
      </c>
      <c r="C90" s="54">
        <v>41</v>
      </c>
      <c r="D90" s="54">
        <v>41</v>
      </c>
      <c r="E90" s="54">
        <v>43</v>
      </c>
      <c r="F90" s="54">
        <v>39</v>
      </c>
      <c r="G90" s="54">
        <v>42</v>
      </c>
      <c r="H90" s="54">
        <v>43</v>
      </c>
      <c r="I90" s="54">
        <v>36</v>
      </c>
      <c r="J90" s="54">
        <v>38</v>
      </c>
      <c r="K90" s="54">
        <v>33</v>
      </c>
      <c r="L90" s="53">
        <f t="shared" si="0"/>
        <v>40.4</v>
      </c>
    </row>
    <row r="91" spans="1:12" ht="12" customHeight="1" x14ac:dyDescent="0.2">
      <c r="A91" s="59" t="str">
        <f>'Pregnant Women Participating'!A91</f>
        <v>California</v>
      </c>
      <c r="B91" s="53">
        <v>48876</v>
      </c>
      <c r="C91" s="54">
        <v>47977</v>
      </c>
      <c r="D91" s="54">
        <v>47746</v>
      </c>
      <c r="E91" s="54">
        <v>47679</v>
      </c>
      <c r="F91" s="54">
        <v>47591</v>
      </c>
      <c r="G91" s="54">
        <v>47707</v>
      </c>
      <c r="H91" s="54">
        <v>47097</v>
      </c>
      <c r="I91" s="54">
        <v>46679</v>
      </c>
      <c r="J91" s="54">
        <v>46257</v>
      </c>
      <c r="K91" s="54">
        <v>45893</v>
      </c>
      <c r="L91" s="53">
        <f t="shared" si="0"/>
        <v>47350.2</v>
      </c>
    </row>
    <row r="92" spans="1:12" ht="12" customHeight="1" x14ac:dyDescent="0.2">
      <c r="A92" s="59" t="str">
        <f>'Pregnant Women Participating'!A92</f>
        <v>Guam</v>
      </c>
      <c r="B92" s="53">
        <v>235</v>
      </c>
      <c r="C92" s="54">
        <v>226</v>
      </c>
      <c r="D92" s="54">
        <v>215</v>
      </c>
      <c r="E92" s="54">
        <v>215</v>
      </c>
      <c r="F92" s="54">
        <v>219</v>
      </c>
      <c r="G92" s="54">
        <v>225</v>
      </c>
      <c r="H92" s="54">
        <v>225</v>
      </c>
      <c r="I92" s="54">
        <v>210</v>
      </c>
      <c r="J92" s="54">
        <v>211</v>
      </c>
      <c r="K92" s="54">
        <v>205</v>
      </c>
      <c r="L92" s="53">
        <f t="shared" si="0"/>
        <v>218.6</v>
      </c>
    </row>
    <row r="93" spans="1:12" ht="12" customHeight="1" x14ac:dyDescent="0.2">
      <c r="A93" s="59" t="str">
        <f>'Pregnant Women Participating'!A93</f>
        <v>Hawaii</v>
      </c>
      <c r="B93" s="53">
        <v>1671</v>
      </c>
      <c r="C93" s="54">
        <v>1614</v>
      </c>
      <c r="D93" s="54">
        <v>1634</v>
      </c>
      <c r="E93" s="54">
        <v>1603</v>
      </c>
      <c r="F93" s="54">
        <v>1627</v>
      </c>
      <c r="G93" s="54">
        <v>1645</v>
      </c>
      <c r="H93" s="54">
        <v>1648</v>
      </c>
      <c r="I93" s="54">
        <v>1598</v>
      </c>
      <c r="J93" s="54">
        <v>1609</v>
      </c>
      <c r="K93" s="54">
        <v>1663</v>
      </c>
      <c r="L93" s="53">
        <f t="shared" si="0"/>
        <v>1631.2</v>
      </c>
    </row>
    <row r="94" spans="1:12" ht="12" customHeight="1" x14ac:dyDescent="0.2">
      <c r="A94" s="59" t="str">
        <f>'Pregnant Women Participating'!A94</f>
        <v>Idaho</v>
      </c>
      <c r="B94" s="53">
        <v>2447</v>
      </c>
      <c r="C94" s="54">
        <v>2350</v>
      </c>
      <c r="D94" s="54">
        <v>2355</v>
      </c>
      <c r="E94" s="54">
        <v>2342</v>
      </c>
      <c r="F94" s="54">
        <v>2345</v>
      </c>
      <c r="G94" s="54">
        <v>2292</v>
      </c>
      <c r="H94" s="54">
        <v>2310</v>
      </c>
      <c r="I94" s="54">
        <v>2332</v>
      </c>
      <c r="J94" s="54">
        <v>2318</v>
      </c>
      <c r="K94" s="54">
        <v>2319</v>
      </c>
      <c r="L94" s="53">
        <f t="shared" si="0"/>
        <v>2341</v>
      </c>
    </row>
    <row r="95" spans="1:12" ht="12" customHeight="1" x14ac:dyDescent="0.2">
      <c r="A95" s="59" t="str">
        <f>'Pregnant Women Participating'!A95</f>
        <v>Nevada</v>
      </c>
      <c r="B95" s="53">
        <v>1629</v>
      </c>
      <c r="C95" s="54">
        <v>1532</v>
      </c>
      <c r="D95" s="54">
        <v>1495</v>
      </c>
      <c r="E95" s="54">
        <v>1455</v>
      </c>
      <c r="F95" s="54">
        <v>1432</v>
      </c>
      <c r="G95" s="54">
        <v>1440</v>
      </c>
      <c r="H95" s="54">
        <v>1420</v>
      </c>
      <c r="I95" s="54">
        <v>1384</v>
      </c>
      <c r="J95" s="54">
        <v>1345</v>
      </c>
      <c r="K95" s="54">
        <v>1340</v>
      </c>
      <c r="L95" s="53">
        <f t="shared" si="0"/>
        <v>1447.2</v>
      </c>
    </row>
    <row r="96" spans="1:12" ht="12" customHeight="1" x14ac:dyDescent="0.2">
      <c r="A96" s="59" t="str">
        <f>'Pregnant Women Participating'!A96</f>
        <v>Oregon</v>
      </c>
      <c r="B96" s="53">
        <v>6126</v>
      </c>
      <c r="C96" s="54">
        <v>5909</v>
      </c>
      <c r="D96" s="54">
        <v>5876</v>
      </c>
      <c r="E96" s="54">
        <v>5876</v>
      </c>
      <c r="F96" s="54">
        <v>5794</v>
      </c>
      <c r="G96" s="54">
        <v>5886</v>
      </c>
      <c r="H96" s="54">
        <v>5842</v>
      </c>
      <c r="I96" s="54">
        <v>5774</v>
      </c>
      <c r="J96" s="54">
        <v>5711</v>
      </c>
      <c r="K96" s="54">
        <v>5778</v>
      </c>
      <c r="L96" s="53">
        <f t="shared" si="0"/>
        <v>5857.2</v>
      </c>
    </row>
    <row r="97" spans="1:12" ht="12" customHeight="1" x14ac:dyDescent="0.2">
      <c r="A97" s="59" t="str">
        <f>'Pregnant Women Participating'!A97</f>
        <v>Washington</v>
      </c>
      <c r="B97" s="53">
        <v>8125</v>
      </c>
      <c r="C97" s="54">
        <v>7982</v>
      </c>
      <c r="D97" s="54">
        <v>7850</v>
      </c>
      <c r="E97" s="54">
        <v>7733</v>
      </c>
      <c r="F97" s="54">
        <v>7706</v>
      </c>
      <c r="G97" s="54">
        <v>7770</v>
      </c>
      <c r="H97" s="54">
        <v>7786</v>
      </c>
      <c r="I97" s="54">
        <v>7843</v>
      </c>
      <c r="J97" s="54">
        <v>7661</v>
      </c>
      <c r="K97" s="54">
        <v>7748</v>
      </c>
      <c r="L97" s="53">
        <f t="shared" si="0"/>
        <v>7820.4</v>
      </c>
    </row>
    <row r="98" spans="1:12" ht="12" customHeight="1" x14ac:dyDescent="0.2">
      <c r="A98" s="59" t="str">
        <f>'Pregnant Women Participating'!A98</f>
        <v>Northern Marianas</v>
      </c>
      <c r="B98" s="53">
        <v>107</v>
      </c>
      <c r="C98" s="54">
        <v>98</v>
      </c>
      <c r="D98" s="54">
        <v>95</v>
      </c>
      <c r="E98" s="54">
        <v>80</v>
      </c>
      <c r="F98" s="54">
        <v>82</v>
      </c>
      <c r="G98" s="54">
        <v>83</v>
      </c>
      <c r="H98" s="54">
        <v>78</v>
      </c>
      <c r="I98" s="54">
        <v>75</v>
      </c>
      <c r="J98" s="54">
        <v>76</v>
      </c>
      <c r="K98" s="54">
        <v>80</v>
      </c>
      <c r="L98" s="53">
        <f t="shared" si="0"/>
        <v>85.4</v>
      </c>
    </row>
    <row r="99" spans="1:12" ht="12" customHeight="1" x14ac:dyDescent="0.2">
      <c r="A99" s="59" t="str">
        <f>'Pregnant Women Participating'!A99</f>
        <v>Inter-Tribal Council, NV</v>
      </c>
      <c r="B99" s="53">
        <v>22</v>
      </c>
      <c r="C99" s="54">
        <v>18</v>
      </c>
      <c r="D99" s="54">
        <v>21</v>
      </c>
      <c r="E99" s="54">
        <v>15</v>
      </c>
      <c r="F99" s="54">
        <v>16</v>
      </c>
      <c r="G99" s="54">
        <v>17</v>
      </c>
      <c r="H99" s="54">
        <v>20</v>
      </c>
      <c r="I99" s="54">
        <v>16</v>
      </c>
      <c r="J99" s="54">
        <v>18</v>
      </c>
      <c r="K99" s="54">
        <v>18</v>
      </c>
      <c r="L99" s="53">
        <f t="shared" si="0"/>
        <v>18.100000000000001</v>
      </c>
    </row>
    <row r="100" spans="1:12" s="58" customFormat="1" ht="24.75" customHeight="1" x14ac:dyDescent="0.2">
      <c r="A100" s="55" t="str">
        <f>'Pregnant Women Participating'!A100</f>
        <v>Western Region</v>
      </c>
      <c r="B100" s="56">
        <v>70204</v>
      </c>
      <c r="C100" s="57">
        <v>68680</v>
      </c>
      <c r="D100" s="57">
        <v>68255</v>
      </c>
      <c r="E100" s="57">
        <v>67937</v>
      </c>
      <c r="F100" s="57">
        <v>67751</v>
      </c>
      <c r="G100" s="57">
        <v>67983</v>
      </c>
      <c r="H100" s="57">
        <v>67337</v>
      </c>
      <c r="I100" s="57">
        <v>66833</v>
      </c>
      <c r="J100" s="57">
        <v>66147</v>
      </c>
      <c r="K100" s="57">
        <v>65968</v>
      </c>
      <c r="L100" s="56">
        <f t="shared" si="0"/>
        <v>67709.5</v>
      </c>
    </row>
    <row r="101" spans="1:12" s="63" customFormat="1" ht="16.5" customHeight="1" thickBot="1" x14ac:dyDescent="0.25">
      <c r="A101" s="60" t="str">
        <f>'Pregnant Women Participating'!A101</f>
        <v>TOTAL</v>
      </c>
      <c r="B101" s="61">
        <v>265824</v>
      </c>
      <c r="C101" s="62">
        <v>260358</v>
      </c>
      <c r="D101" s="62">
        <v>257158</v>
      </c>
      <c r="E101" s="62">
        <v>255279</v>
      </c>
      <c r="F101" s="62">
        <v>254514</v>
      </c>
      <c r="G101" s="62">
        <v>256331</v>
      </c>
      <c r="H101" s="62">
        <v>255838</v>
      </c>
      <c r="I101" s="62">
        <v>253711</v>
      </c>
      <c r="J101" s="62">
        <v>251558</v>
      </c>
      <c r="K101" s="62">
        <v>251152</v>
      </c>
      <c r="L101" s="61">
        <f t="shared" si="0"/>
        <v>256172.3</v>
      </c>
    </row>
    <row r="102" spans="1:12" ht="12.75" customHeight="1" thickTop="1" x14ac:dyDescent="0.2">
      <c r="A102" s="64"/>
    </row>
    <row r="103" spans="1:12" x14ac:dyDescent="0.2">
      <c r="A103" s="64"/>
    </row>
    <row r="104" spans="1:12" s="65" customFormat="1" ht="12.75" x14ac:dyDescent="0.2">
      <c r="A104" s="44" t="s">
        <v>9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4"/>
  <sheetViews>
    <sheetView workbookViewId="0"/>
  </sheetViews>
  <sheetFormatPr defaultColWidth="9.140625" defaultRowHeight="12" x14ac:dyDescent="0.2"/>
  <cols>
    <col min="1" max="1" width="34.7109375" style="46" customWidth="1"/>
    <col min="2" max="11" width="11.7109375" style="46" customWidth="1"/>
    <col min="12" max="12" width="13.7109375" style="46" customWidth="1"/>
    <col min="13" max="16384" width="9.140625" style="46"/>
  </cols>
  <sheetData>
    <row r="1" spans="1:12" ht="12" customHeight="1" x14ac:dyDescent="0.2">
      <c r="A1" s="44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2" ht="12" customHeight="1" x14ac:dyDescent="0.2">
      <c r="A2" s="44" t="str">
        <f>'Pregnant Women Participating'!A2</f>
        <v>FISCAL YEAR 2026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2" customHeight="1" x14ac:dyDescent="0.2">
      <c r="A3" s="47" t="str">
        <f>'Pregnant Women Participating'!A3</f>
        <v>Data as of October 09, 2026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ht="12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24" customHeight="1" x14ac:dyDescent="0.2">
      <c r="A5" s="48" t="s">
        <v>8</v>
      </c>
      <c r="B5" s="49">
        <f>DATE(RIGHT(A2,4)-1,10,1)</f>
        <v>45931</v>
      </c>
      <c r="C5" s="50">
        <f>DATE(RIGHT(A2,4)-1,11,1)</f>
        <v>45962</v>
      </c>
      <c r="D5" s="50">
        <f>DATE(RIGHT(A2,4)-1,12,1)</f>
        <v>45992</v>
      </c>
      <c r="E5" s="50">
        <f>DATE(RIGHT(A2,4),1,1)</f>
        <v>46023</v>
      </c>
      <c r="F5" s="50">
        <f>DATE(RIGHT(A2,4),2,1)</f>
        <v>46054</v>
      </c>
      <c r="G5" s="50">
        <f>DATE(RIGHT(A2,4),3,1)</f>
        <v>46082</v>
      </c>
      <c r="H5" s="50">
        <f>DATE(RIGHT(A2,4),4,1)</f>
        <v>46113</v>
      </c>
      <c r="I5" s="50">
        <f>DATE(RIGHT(A2,4),5,1)</f>
        <v>46143</v>
      </c>
      <c r="J5" s="50">
        <f>DATE(RIGHT(A2,4),6,1)</f>
        <v>46174</v>
      </c>
      <c r="K5" s="50">
        <f>DATE(RIGHT(A2,4),7,1)</f>
        <v>46204</v>
      </c>
      <c r="L5" s="51" t="s">
        <v>20</v>
      </c>
    </row>
    <row r="6" spans="1:12" ht="12" customHeight="1" x14ac:dyDescent="0.2">
      <c r="A6" s="52" t="str">
        <f>'Pregnant Women Participating'!A6</f>
        <v>Connecticut</v>
      </c>
      <c r="B6" s="53">
        <v>2936</v>
      </c>
      <c r="C6" s="54">
        <v>2870</v>
      </c>
      <c r="D6" s="54">
        <v>2831</v>
      </c>
      <c r="E6" s="54">
        <v>2817</v>
      </c>
      <c r="F6" s="54">
        <v>2756</v>
      </c>
      <c r="G6" s="54">
        <v>2735</v>
      </c>
      <c r="H6" s="54">
        <v>2819</v>
      </c>
      <c r="I6" s="54">
        <v>2796</v>
      </c>
      <c r="J6" s="54">
        <v>2760</v>
      </c>
      <c r="K6" s="54">
        <v>2739</v>
      </c>
      <c r="L6" s="53">
        <f t="shared" ref="L6:L101" si="0">IF(SUM(B6:K6)&gt;0,AVERAGE(B6:K6),"0")</f>
        <v>2805.9</v>
      </c>
    </row>
    <row r="7" spans="1:12" ht="12" customHeight="1" x14ac:dyDescent="0.2">
      <c r="A7" s="52" t="str">
        <f>'Pregnant Women Participating'!A7</f>
        <v>Maine</v>
      </c>
      <c r="B7" s="53">
        <v>815</v>
      </c>
      <c r="C7" s="54">
        <v>801</v>
      </c>
      <c r="D7" s="54">
        <v>769</v>
      </c>
      <c r="E7" s="54">
        <v>788</v>
      </c>
      <c r="F7" s="54">
        <v>793</v>
      </c>
      <c r="G7" s="54">
        <v>791</v>
      </c>
      <c r="H7" s="54">
        <v>781</v>
      </c>
      <c r="I7" s="54">
        <v>766</v>
      </c>
      <c r="J7" s="54">
        <v>754</v>
      </c>
      <c r="K7" s="54">
        <v>739</v>
      </c>
      <c r="L7" s="53">
        <f t="shared" si="0"/>
        <v>779.7</v>
      </c>
    </row>
    <row r="8" spans="1:12" ht="12" customHeight="1" x14ac:dyDescent="0.2">
      <c r="A8" s="52" t="str">
        <f>'Pregnant Women Participating'!A8</f>
        <v>Massachusetts</v>
      </c>
      <c r="B8" s="53">
        <v>6961</v>
      </c>
      <c r="C8" s="54">
        <v>6718</v>
      </c>
      <c r="D8" s="54">
        <v>6685</v>
      </c>
      <c r="E8" s="54">
        <v>6533</v>
      </c>
      <c r="F8" s="54">
        <v>6420</v>
      </c>
      <c r="G8" s="54">
        <v>6517</v>
      </c>
      <c r="H8" s="54">
        <v>6433</v>
      </c>
      <c r="I8" s="54">
        <v>6415</v>
      </c>
      <c r="J8" s="54">
        <v>6343</v>
      </c>
      <c r="K8" s="54">
        <v>6330</v>
      </c>
      <c r="L8" s="53">
        <f t="shared" si="0"/>
        <v>6535.5</v>
      </c>
    </row>
    <row r="9" spans="1:12" ht="12" customHeight="1" x14ac:dyDescent="0.2">
      <c r="A9" s="52" t="str">
        <f>'Pregnant Women Participating'!A9</f>
        <v>New Hampshire</v>
      </c>
      <c r="B9" s="53">
        <v>409</v>
      </c>
      <c r="C9" s="54">
        <v>415</v>
      </c>
      <c r="D9" s="54">
        <v>430</v>
      </c>
      <c r="E9" s="54">
        <v>417</v>
      </c>
      <c r="F9" s="54">
        <v>392</v>
      </c>
      <c r="G9" s="54">
        <v>402</v>
      </c>
      <c r="H9" s="54">
        <v>406</v>
      </c>
      <c r="I9" s="54">
        <v>393</v>
      </c>
      <c r="J9" s="54">
        <v>400</v>
      </c>
      <c r="K9" s="54">
        <v>419</v>
      </c>
      <c r="L9" s="53">
        <f t="shared" si="0"/>
        <v>408.3</v>
      </c>
    </row>
    <row r="10" spans="1:12" ht="12" customHeight="1" x14ac:dyDescent="0.2">
      <c r="A10" s="52" t="str">
        <f>'Pregnant Women Participating'!A10</f>
        <v>New York</v>
      </c>
      <c r="B10" s="53">
        <v>36336</v>
      </c>
      <c r="C10" s="54">
        <v>35990</v>
      </c>
      <c r="D10" s="54">
        <v>35888</v>
      </c>
      <c r="E10" s="54">
        <v>35805</v>
      </c>
      <c r="F10" s="54">
        <v>35595</v>
      </c>
      <c r="G10" s="54">
        <v>35634</v>
      </c>
      <c r="H10" s="54">
        <v>35758</v>
      </c>
      <c r="I10" s="54">
        <v>35671</v>
      </c>
      <c r="J10" s="54">
        <v>35691</v>
      </c>
      <c r="K10" s="54">
        <v>35600</v>
      </c>
      <c r="L10" s="53">
        <f t="shared" si="0"/>
        <v>35796.800000000003</v>
      </c>
    </row>
    <row r="11" spans="1:12" ht="12" customHeight="1" x14ac:dyDescent="0.2">
      <c r="A11" s="52" t="str">
        <f>'Pregnant Women Participating'!A11</f>
        <v>Rhode Island</v>
      </c>
      <c r="B11" s="53">
        <v>961</v>
      </c>
      <c r="C11" s="54">
        <v>889</v>
      </c>
      <c r="D11" s="54">
        <v>874</v>
      </c>
      <c r="E11" s="54">
        <v>880</v>
      </c>
      <c r="F11" s="54">
        <v>884</v>
      </c>
      <c r="G11" s="54">
        <v>890</v>
      </c>
      <c r="H11" s="54">
        <v>834</v>
      </c>
      <c r="I11" s="54">
        <v>880</v>
      </c>
      <c r="J11" s="54">
        <v>868</v>
      </c>
      <c r="K11" s="54">
        <v>854</v>
      </c>
      <c r="L11" s="53">
        <f t="shared" si="0"/>
        <v>881.4</v>
      </c>
    </row>
    <row r="12" spans="1:12" ht="12" customHeight="1" x14ac:dyDescent="0.2">
      <c r="A12" s="52" t="str">
        <f>'Pregnant Women Participating'!A12</f>
        <v>Vermont</v>
      </c>
      <c r="B12" s="53">
        <v>375</v>
      </c>
      <c r="C12" s="54">
        <v>357</v>
      </c>
      <c r="D12" s="54">
        <v>368</v>
      </c>
      <c r="E12" s="54">
        <v>369</v>
      </c>
      <c r="F12" s="54">
        <v>365</v>
      </c>
      <c r="G12" s="54">
        <v>379</v>
      </c>
      <c r="H12" s="54">
        <v>366</v>
      </c>
      <c r="I12" s="54">
        <v>364</v>
      </c>
      <c r="J12" s="54">
        <v>368</v>
      </c>
      <c r="K12" s="54">
        <v>381</v>
      </c>
      <c r="L12" s="53">
        <f t="shared" si="0"/>
        <v>369.2</v>
      </c>
    </row>
    <row r="13" spans="1:12" ht="12" customHeight="1" x14ac:dyDescent="0.2">
      <c r="A13" s="52" t="str">
        <f>'Pregnant Women Participating'!A13</f>
        <v>Virgin Islands</v>
      </c>
      <c r="B13" s="53">
        <v>286</v>
      </c>
      <c r="C13" s="54">
        <v>290</v>
      </c>
      <c r="D13" s="54">
        <v>273</v>
      </c>
      <c r="E13" s="54">
        <v>277</v>
      </c>
      <c r="F13" s="54">
        <v>270</v>
      </c>
      <c r="G13" s="54">
        <v>266</v>
      </c>
      <c r="H13" s="54">
        <v>260</v>
      </c>
      <c r="I13" s="54">
        <v>254</v>
      </c>
      <c r="J13" s="54">
        <v>260</v>
      </c>
      <c r="K13" s="54">
        <v>0</v>
      </c>
      <c r="L13" s="53">
        <f t="shared" si="0"/>
        <v>243.6</v>
      </c>
    </row>
    <row r="14" spans="1:12" ht="12" customHeight="1" x14ac:dyDescent="0.2">
      <c r="A14" s="52" t="str">
        <f>'Pregnant Women Participating'!A14</f>
        <v>Pleasant Point, ME</v>
      </c>
      <c r="B14" s="53">
        <v>0</v>
      </c>
      <c r="C14" s="54">
        <v>1</v>
      </c>
      <c r="D14" s="54">
        <v>1</v>
      </c>
      <c r="E14" s="54">
        <v>2</v>
      </c>
      <c r="F14" s="54">
        <v>2</v>
      </c>
      <c r="G14" s="54">
        <v>2</v>
      </c>
      <c r="H14" s="54">
        <v>1</v>
      </c>
      <c r="I14" s="54">
        <v>1</v>
      </c>
      <c r="J14" s="54">
        <v>1</v>
      </c>
      <c r="K14" s="54">
        <v>0</v>
      </c>
      <c r="L14" s="53">
        <f t="shared" si="0"/>
        <v>1.1000000000000001</v>
      </c>
    </row>
    <row r="15" spans="1:12" s="58" customFormat="1" ht="24.75" customHeight="1" x14ac:dyDescent="0.2">
      <c r="A15" s="55" t="str">
        <f>'Pregnant Women Participating'!A15</f>
        <v>Northeast Region</v>
      </c>
      <c r="B15" s="56">
        <v>49079</v>
      </c>
      <c r="C15" s="57">
        <v>48331</v>
      </c>
      <c r="D15" s="57">
        <v>48119</v>
      </c>
      <c r="E15" s="57">
        <v>47888</v>
      </c>
      <c r="F15" s="57">
        <v>47477</v>
      </c>
      <c r="G15" s="57">
        <v>47616</v>
      </c>
      <c r="H15" s="57">
        <v>47658</v>
      </c>
      <c r="I15" s="57">
        <v>47540</v>
      </c>
      <c r="J15" s="57">
        <v>47445</v>
      </c>
      <c r="K15" s="57">
        <v>47062</v>
      </c>
      <c r="L15" s="56">
        <f t="shared" si="0"/>
        <v>47821.5</v>
      </c>
    </row>
    <row r="16" spans="1:12" ht="12" customHeight="1" x14ac:dyDescent="0.2">
      <c r="A16" s="52" t="str">
        <f>'Pregnant Women Participating'!A16</f>
        <v>Delaware</v>
      </c>
      <c r="B16" s="53">
        <v>1335</v>
      </c>
      <c r="C16" s="54">
        <v>1295</v>
      </c>
      <c r="D16" s="54">
        <v>1348</v>
      </c>
      <c r="E16" s="54">
        <v>1378</v>
      </c>
      <c r="F16" s="54">
        <v>1385</v>
      </c>
      <c r="G16" s="54">
        <v>1410</v>
      </c>
      <c r="H16" s="54">
        <v>1412</v>
      </c>
      <c r="I16" s="54">
        <v>1379</v>
      </c>
      <c r="J16" s="54">
        <v>1366</v>
      </c>
      <c r="K16" s="54">
        <v>1407</v>
      </c>
      <c r="L16" s="53">
        <f t="shared" si="0"/>
        <v>1371.5</v>
      </c>
    </row>
    <row r="17" spans="1:12" ht="12" customHeight="1" x14ac:dyDescent="0.2">
      <c r="A17" s="52" t="str">
        <f>'Pregnant Women Participating'!A17</f>
        <v>District of Columbia</v>
      </c>
      <c r="B17" s="53">
        <v>991</v>
      </c>
      <c r="C17" s="54">
        <v>955</v>
      </c>
      <c r="D17" s="54">
        <v>987</v>
      </c>
      <c r="E17" s="54">
        <v>984</v>
      </c>
      <c r="F17" s="54">
        <v>974</v>
      </c>
      <c r="G17" s="54">
        <v>974</v>
      </c>
      <c r="H17" s="54">
        <v>964</v>
      </c>
      <c r="I17" s="54">
        <v>965</v>
      </c>
      <c r="J17" s="54">
        <v>958</v>
      </c>
      <c r="K17" s="54">
        <v>964</v>
      </c>
      <c r="L17" s="53">
        <f t="shared" si="0"/>
        <v>971.6</v>
      </c>
    </row>
    <row r="18" spans="1:12" ht="12" customHeight="1" x14ac:dyDescent="0.2">
      <c r="A18" s="52" t="str">
        <f>'Pregnant Women Participating'!A18</f>
        <v>Maryland</v>
      </c>
      <c r="B18" s="53">
        <v>8055</v>
      </c>
      <c r="C18" s="54">
        <v>8050</v>
      </c>
      <c r="D18" s="54">
        <v>7873</v>
      </c>
      <c r="E18" s="54">
        <v>7712</v>
      </c>
      <c r="F18" s="54">
        <v>7703</v>
      </c>
      <c r="G18" s="54">
        <v>7717</v>
      </c>
      <c r="H18" s="54">
        <v>7620</v>
      </c>
      <c r="I18" s="54">
        <v>7529</v>
      </c>
      <c r="J18" s="54">
        <v>7483</v>
      </c>
      <c r="K18" s="54">
        <v>7496</v>
      </c>
      <c r="L18" s="53">
        <f t="shared" si="0"/>
        <v>7723.8</v>
      </c>
    </row>
    <row r="19" spans="1:12" ht="12" customHeight="1" x14ac:dyDescent="0.2">
      <c r="A19" s="52" t="str">
        <f>'Pregnant Women Participating'!A19</f>
        <v>New Jersey</v>
      </c>
      <c r="B19" s="53">
        <v>11750</v>
      </c>
      <c r="C19" s="54">
        <v>11522</v>
      </c>
      <c r="D19" s="54">
        <v>11528</v>
      </c>
      <c r="E19" s="54">
        <v>11456</v>
      </c>
      <c r="F19" s="54">
        <v>11373</v>
      </c>
      <c r="G19" s="54">
        <v>11628</v>
      </c>
      <c r="H19" s="54">
        <v>11530</v>
      </c>
      <c r="I19" s="54">
        <v>11635</v>
      </c>
      <c r="J19" s="54">
        <v>11516</v>
      </c>
      <c r="K19" s="54">
        <v>11596</v>
      </c>
      <c r="L19" s="53">
        <f t="shared" si="0"/>
        <v>11553.4</v>
      </c>
    </row>
    <row r="20" spans="1:12" ht="12" customHeight="1" x14ac:dyDescent="0.2">
      <c r="A20" s="52" t="str">
        <f>'Pregnant Women Participating'!A20</f>
        <v>Pennsylvania</v>
      </c>
      <c r="B20" s="53">
        <v>6166</v>
      </c>
      <c r="C20" s="54">
        <v>5973</v>
      </c>
      <c r="D20" s="54">
        <v>5835</v>
      </c>
      <c r="E20" s="54">
        <v>5870</v>
      </c>
      <c r="F20" s="54">
        <v>5734</v>
      </c>
      <c r="G20" s="54">
        <v>5834</v>
      </c>
      <c r="H20" s="54">
        <v>5980</v>
      </c>
      <c r="I20" s="54">
        <v>6098</v>
      </c>
      <c r="J20" s="54">
        <v>6019</v>
      </c>
      <c r="K20" s="54">
        <v>6119</v>
      </c>
      <c r="L20" s="53">
        <f t="shared" si="0"/>
        <v>5962.8</v>
      </c>
    </row>
    <row r="21" spans="1:12" ht="12" customHeight="1" x14ac:dyDescent="0.2">
      <c r="A21" s="52" t="str">
        <f>'Pregnant Women Participating'!A21</f>
        <v>Puerto Rico</v>
      </c>
      <c r="B21" s="53">
        <v>2714</v>
      </c>
      <c r="C21" s="54">
        <v>2723</v>
      </c>
      <c r="D21" s="54">
        <v>2757</v>
      </c>
      <c r="E21" s="54">
        <v>2817</v>
      </c>
      <c r="F21" s="54">
        <v>2834</v>
      </c>
      <c r="G21" s="54">
        <v>2902</v>
      </c>
      <c r="H21" s="54">
        <v>2965</v>
      </c>
      <c r="I21" s="54">
        <v>2940</v>
      </c>
      <c r="J21" s="54">
        <v>2925</v>
      </c>
      <c r="K21" s="54">
        <v>2965</v>
      </c>
      <c r="L21" s="53">
        <f t="shared" si="0"/>
        <v>2854.2</v>
      </c>
    </row>
    <row r="22" spans="1:12" ht="12" customHeight="1" x14ac:dyDescent="0.2">
      <c r="A22" s="52" t="str">
        <f>'Pregnant Women Participating'!A22</f>
        <v>Virginia</v>
      </c>
      <c r="B22" s="53">
        <v>4924</v>
      </c>
      <c r="C22" s="54">
        <v>4746</v>
      </c>
      <c r="D22" s="54">
        <v>4632</v>
      </c>
      <c r="E22" s="54">
        <v>4485</v>
      </c>
      <c r="F22" s="54">
        <v>4430</v>
      </c>
      <c r="G22" s="54">
        <v>4466</v>
      </c>
      <c r="H22" s="54">
        <v>4459</v>
      </c>
      <c r="I22" s="54">
        <v>4453</v>
      </c>
      <c r="J22" s="54">
        <v>4376</v>
      </c>
      <c r="K22" s="54">
        <v>4459</v>
      </c>
      <c r="L22" s="53">
        <f t="shared" si="0"/>
        <v>4543</v>
      </c>
    </row>
    <row r="23" spans="1:12" ht="12" customHeight="1" x14ac:dyDescent="0.2">
      <c r="A23" s="52" t="str">
        <f>'Pregnant Women Participating'!A23</f>
        <v>West Virginia</v>
      </c>
      <c r="B23" s="53">
        <v>742</v>
      </c>
      <c r="C23" s="54">
        <v>746</v>
      </c>
      <c r="D23" s="54">
        <v>736</v>
      </c>
      <c r="E23" s="54">
        <v>733</v>
      </c>
      <c r="F23" s="54">
        <v>738</v>
      </c>
      <c r="G23" s="54">
        <v>764</v>
      </c>
      <c r="H23" s="54">
        <v>748</v>
      </c>
      <c r="I23" s="54">
        <v>754</v>
      </c>
      <c r="J23" s="54">
        <v>796</v>
      </c>
      <c r="K23" s="54">
        <v>755</v>
      </c>
      <c r="L23" s="53">
        <f t="shared" si="0"/>
        <v>751.2</v>
      </c>
    </row>
    <row r="24" spans="1:12" s="58" customFormat="1" ht="24.75" customHeight="1" x14ac:dyDescent="0.2">
      <c r="A24" s="55" t="str">
        <f>'Pregnant Women Participating'!A24</f>
        <v>Mid-Atlantic Region</v>
      </c>
      <c r="B24" s="56">
        <v>36677</v>
      </c>
      <c r="C24" s="57">
        <v>36010</v>
      </c>
      <c r="D24" s="57">
        <v>35696</v>
      </c>
      <c r="E24" s="57">
        <v>35435</v>
      </c>
      <c r="F24" s="57">
        <v>35171</v>
      </c>
      <c r="G24" s="57">
        <v>35695</v>
      </c>
      <c r="H24" s="57">
        <v>35678</v>
      </c>
      <c r="I24" s="57">
        <v>35753</v>
      </c>
      <c r="J24" s="57">
        <v>35439</v>
      </c>
      <c r="K24" s="57">
        <v>35761</v>
      </c>
      <c r="L24" s="56">
        <f t="shared" si="0"/>
        <v>35731.5</v>
      </c>
    </row>
    <row r="25" spans="1:12" ht="12" customHeight="1" x14ac:dyDescent="0.2">
      <c r="A25" s="52" t="str">
        <f>'Pregnant Women Participating'!A25</f>
        <v>Alabama</v>
      </c>
      <c r="B25" s="53">
        <v>2629</v>
      </c>
      <c r="C25" s="54">
        <v>2635</v>
      </c>
      <c r="D25" s="54">
        <v>2664</v>
      </c>
      <c r="E25" s="54">
        <v>2824</v>
      </c>
      <c r="F25" s="54">
        <v>2816</v>
      </c>
      <c r="G25" s="54">
        <v>2928</v>
      </c>
      <c r="H25" s="54">
        <v>2996</v>
      </c>
      <c r="I25" s="54">
        <v>2962</v>
      </c>
      <c r="J25" s="54">
        <v>2922</v>
      </c>
      <c r="K25" s="54">
        <v>2870</v>
      </c>
      <c r="L25" s="53">
        <f t="shared" si="0"/>
        <v>2824.6</v>
      </c>
    </row>
    <row r="26" spans="1:12" ht="12" customHeight="1" x14ac:dyDescent="0.2">
      <c r="A26" s="52" t="str">
        <f>'Pregnant Women Participating'!A26</f>
        <v>Florida</v>
      </c>
      <c r="B26" s="53">
        <v>27880</v>
      </c>
      <c r="C26" s="54">
        <v>27331</v>
      </c>
      <c r="D26" s="54">
        <v>27090</v>
      </c>
      <c r="E26" s="54">
        <v>26706</v>
      </c>
      <c r="F26" s="54">
        <v>26123</v>
      </c>
      <c r="G26" s="54">
        <v>25856</v>
      </c>
      <c r="H26" s="54">
        <v>25179</v>
      </c>
      <c r="I26" s="54">
        <v>25136</v>
      </c>
      <c r="J26" s="54">
        <v>25174</v>
      </c>
      <c r="K26" s="54">
        <v>24292</v>
      </c>
      <c r="L26" s="53">
        <f t="shared" si="0"/>
        <v>26076.7</v>
      </c>
    </row>
    <row r="27" spans="1:12" ht="12" customHeight="1" x14ac:dyDescent="0.2">
      <c r="A27" s="52" t="str">
        <f>'Pregnant Women Participating'!A27</f>
        <v>Georgia</v>
      </c>
      <c r="B27" s="53">
        <v>12796</v>
      </c>
      <c r="C27" s="54">
        <v>12849</v>
      </c>
      <c r="D27" s="54">
        <v>12807</v>
      </c>
      <c r="E27" s="54">
        <v>12751</v>
      </c>
      <c r="F27" s="54">
        <v>12691</v>
      </c>
      <c r="G27" s="54">
        <v>12499</v>
      </c>
      <c r="H27" s="54">
        <v>12345</v>
      </c>
      <c r="I27" s="54">
        <v>12313</v>
      </c>
      <c r="J27" s="54">
        <v>12219</v>
      </c>
      <c r="K27" s="54">
        <v>12437</v>
      </c>
      <c r="L27" s="53">
        <f t="shared" si="0"/>
        <v>12570.7</v>
      </c>
    </row>
    <row r="28" spans="1:12" ht="12" customHeight="1" x14ac:dyDescent="0.2">
      <c r="A28" s="52" t="str">
        <f>'Pregnant Women Participating'!A28</f>
        <v>Kentucky</v>
      </c>
      <c r="B28" s="53">
        <v>3716</v>
      </c>
      <c r="C28" s="54">
        <v>3642</v>
      </c>
      <c r="D28" s="54">
        <v>3692</v>
      </c>
      <c r="E28" s="54">
        <v>3677</v>
      </c>
      <c r="F28" s="54">
        <v>3568</v>
      </c>
      <c r="G28" s="54">
        <v>3610</v>
      </c>
      <c r="H28" s="54">
        <v>3607</v>
      </c>
      <c r="I28" s="54">
        <v>3530</v>
      </c>
      <c r="J28" s="54">
        <v>3495</v>
      </c>
      <c r="K28" s="54">
        <v>3464</v>
      </c>
      <c r="L28" s="53">
        <f t="shared" si="0"/>
        <v>3600.1</v>
      </c>
    </row>
    <row r="29" spans="1:12" ht="12" customHeight="1" x14ac:dyDescent="0.2">
      <c r="A29" s="52" t="str">
        <f>'Pregnant Women Participating'!A29</f>
        <v>Mississippi</v>
      </c>
      <c r="B29" s="53">
        <v>2533</v>
      </c>
      <c r="C29" s="54">
        <v>2665</v>
      </c>
      <c r="D29" s="54">
        <v>2640</v>
      </c>
      <c r="E29" s="54">
        <v>2524</v>
      </c>
      <c r="F29" s="54">
        <v>2530</v>
      </c>
      <c r="G29" s="54">
        <v>2514</v>
      </c>
      <c r="H29" s="54">
        <v>2248</v>
      </c>
      <c r="I29" s="54">
        <v>2325</v>
      </c>
      <c r="J29" s="54">
        <v>2381</v>
      </c>
      <c r="K29" s="54">
        <v>2368</v>
      </c>
      <c r="L29" s="53">
        <f t="shared" si="0"/>
        <v>2472.8000000000002</v>
      </c>
    </row>
    <row r="30" spans="1:12" ht="12" customHeight="1" x14ac:dyDescent="0.2">
      <c r="A30" s="52" t="str">
        <f>'Pregnant Women Participating'!A30</f>
        <v>North Carolina</v>
      </c>
      <c r="B30" s="53">
        <v>13586</v>
      </c>
      <c r="C30" s="54">
        <v>13420</v>
      </c>
      <c r="D30" s="54">
        <v>13360</v>
      </c>
      <c r="E30" s="54">
        <v>13351</v>
      </c>
      <c r="F30" s="54">
        <v>13282</v>
      </c>
      <c r="G30" s="54">
        <v>13406</v>
      </c>
      <c r="H30" s="54">
        <v>13393</v>
      </c>
      <c r="I30" s="54">
        <v>13212</v>
      </c>
      <c r="J30" s="54">
        <v>13291</v>
      </c>
      <c r="K30" s="54">
        <v>13357</v>
      </c>
      <c r="L30" s="53">
        <f t="shared" si="0"/>
        <v>13365.8</v>
      </c>
    </row>
    <row r="31" spans="1:12" ht="12" customHeight="1" x14ac:dyDescent="0.2">
      <c r="A31" s="52" t="str">
        <f>'Pregnant Women Participating'!A31</f>
        <v>South Carolina</v>
      </c>
      <c r="B31" s="53">
        <v>4129</v>
      </c>
      <c r="C31" s="54">
        <v>4115</v>
      </c>
      <c r="D31" s="54">
        <v>4120</v>
      </c>
      <c r="E31" s="54">
        <v>4045</v>
      </c>
      <c r="F31" s="54">
        <v>3925</v>
      </c>
      <c r="G31" s="54">
        <v>4021</v>
      </c>
      <c r="H31" s="54">
        <v>4007</v>
      </c>
      <c r="I31" s="54">
        <v>4012</v>
      </c>
      <c r="J31" s="54">
        <v>4036</v>
      </c>
      <c r="K31" s="54">
        <v>4019</v>
      </c>
      <c r="L31" s="53">
        <f t="shared" si="0"/>
        <v>4042.9</v>
      </c>
    </row>
    <row r="32" spans="1:12" ht="12" customHeight="1" x14ac:dyDescent="0.2">
      <c r="A32" s="52" t="str">
        <f>'Pregnant Women Participating'!A32</f>
        <v>Tennessee</v>
      </c>
      <c r="B32" s="53">
        <v>8336</v>
      </c>
      <c r="C32" s="54">
        <v>8091</v>
      </c>
      <c r="D32" s="54">
        <v>8078</v>
      </c>
      <c r="E32" s="54">
        <v>7836</v>
      </c>
      <c r="F32" s="54">
        <v>7920</v>
      </c>
      <c r="G32" s="54">
        <v>7803</v>
      </c>
      <c r="H32" s="54">
        <v>7939</v>
      </c>
      <c r="I32" s="54">
        <v>7780</v>
      </c>
      <c r="J32" s="54">
        <v>7669</v>
      </c>
      <c r="K32" s="54">
        <v>7699</v>
      </c>
      <c r="L32" s="53">
        <f t="shared" si="0"/>
        <v>7915.1</v>
      </c>
    </row>
    <row r="33" spans="1:12" ht="12" customHeight="1" x14ac:dyDescent="0.2">
      <c r="A33" s="52" t="str">
        <f>'Pregnant Women Participating'!A33</f>
        <v>Choctaw Indians, MS</v>
      </c>
      <c r="B33" s="53">
        <v>9</v>
      </c>
      <c r="C33" s="54">
        <v>13</v>
      </c>
      <c r="D33" s="54">
        <v>15</v>
      </c>
      <c r="E33" s="54">
        <v>16</v>
      </c>
      <c r="F33" s="54">
        <v>15</v>
      </c>
      <c r="G33" s="54">
        <v>16</v>
      </c>
      <c r="H33" s="54">
        <v>17</v>
      </c>
      <c r="I33" s="54">
        <v>18</v>
      </c>
      <c r="J33" s="54">
        <v>16</v>
      </c>
      <c r="K33" s="54">
        <v>14</v>
      </c>
      <c r="L33" s="53">
        <f t="shared" si="0"/>
        <v>14.9</v>
      </c>
    </row>
    <row r="34" spans="1:12" ht="12" customHeight="1" x14ac:dyDescent="0.2">
      <c r="A34" s="52" t="str">
        <f>'Pregnant Women Participating'!A34</f>
        <v>Eastern Cherokee, NC</v>
      </c>
      <c r="B34" s="53">
        <v>27</v>
      </c>
      <c r="C34" s="54">
        <v>23</v>
      </c>
      <c r="D34" s="54">
        <v>22</v>
      </c>
      <c r="E34" s="54">
        <v>26</v>
      </c>
      <c r="F34" s="54">
        <v>22</v>
      </c>
      <c r="G34" s="54">
        <v>20</v>
      </c>
      <c r="H34" s="54">
        <v>18</v>
      </c>
      <c r="I34" s="54">
        <v>21</v>
      </c>
      <c r="J34" s="54">
        <v>21</v>
      </c>
      <c r="K34" s="54">
        <v>21</v>
      </c>
      <c r="L34" s="53">
        <f t="shared" si="0"/>
        <v>22.1</v>
      </c>
    </row>
    <row r="35" spans="1:12" s="58" customFormat="1" ht="24.75" customHeight="1" x14ac:dyDescent="0.2">
      <c r="A35" s="55" t="str">
        <f>'Pregnant Women Participating'!A35</f>
        <v>Southeast Region</v>
      </c>
      <c r="B35" s="56">
        <v>75641</v>
      </c>
      <c r="C35" s="57">
        <v>74784</v>
      </c>
      <c r="D35" s="57">
        <v>74488</v>
      </c>
      <c r="E35" s="57">
        <v>73756</v>
      </c>
      <c r="F35" s="57">
        <v>72892</v>
      </c>
      <c r="G35" s="57">
        <v>72673</v>
      </c>
      <c r="H35" s="57">
        <v>71749</v>
      </c>
      <c r="I35" s="57">
        <v>71309</v>
      </c>
      <c r="J35" s="57">
        <v>71224</v>
      </c>
      <c r="K35" s="57">
        <v>70541</v>
      </c>
      <c r="L35" s="56">
        <f t="shared" si="0"/>
        <v>72905.7</v>
      </c>
    </row>
    <row r="36" spans="1:12" ht="12" customHeight="1" x14ac:dyDescent="0.2">
      <c r="A36" s="52" t="str">
        <f>'Pregnant Women Participating'!A36</f>
        <v>Illinois</v>
      </c>
      <c r="B36" s="53">
        <v>10958</v>
      </c>
      <c r="C36" s="54">
        <v>10787</v>
      </c>
      <c r="D36" s="54">
        <v>10419</v>
      </c>
      <c r="E36" s="54">
        <v>10230</v>
      </c>
      <c r="F36" s="54">
        <v>10131</v>
      </c>
      <c r="G36" s="54">
        <v>10117</v>
      </c>
      <c r="H36" s="54">
        <v>10215</v>
      </c>
      <c r="I36" s="54">
        <v>10189</v>
      </c>
      <c r="J36" s="54">
        <v>10034</v>
      </c>
      <c r="K36" s="54">
        <v>10008</v>
      </c>
      <c r="L36" s="53">
        <f t="shared" si="0"/>
        <v>10308.799999999999</v>
      </c>
    </row>
    <row r="37" spans="1:12" ht="12" customHeight="1" x14ac:dyDescent="0.2">
      <c r="A37" s="52" t="str">
        <f>'Pregnant Women Participating'!A37</f>
        <v>Indiana</v>
      </c>
      <c r="B37" s="53">
        <v>6629</v>
      </c>
      <c r="C37" s="54">
        <v>6511</v>
      </c>
      <c r="D37" s="54">
        <v>6547</v>
      </c>
      <c r="E37" s="54">
        <v>6641</v>
      </c>
      <c r="F37" s="54">
        <v>6542</v>
      </c>
      <c r="G37" s="54">
        <v>6553</v>
      </c>
      <c r="H37" s="54">
        <v>6435</v>
      </c>
      <c r="I37" s="54">
        <v>6226</v>
      </c>
      <c r="J37" s="54">
        <v>6102</v>
      </c>
      <c r="K37" s="54">
        <v>6126</v>
      </c>
      <c r="L37" s="53">
        <f t="shared" si="0"/>
        <v>6431.2</v>
      </c>
    </row>
    <row r="38" spans="1:12" ht="12" customHeight="1" x14ac:dyDescent="0.2">
      <c r="A38" s="52" t="str">
        <f>'Pregnant Women Participating'!A38</f>
        <v>Iowa</v>
      </c>
      <c r="B38" s="53">
        <v>1999</v>
      </c>
      <c r="C38" s="54">
        <v>1954</v>
      </c>
      <c r="D38" s="54">
        <v>1944</v>
      </c>
      <c r="E38" s="54">
        <v>1910</v>
      </c>
      <c r="F38" s="54">
        <v>1861</v>
      </c>
      <c r="G38" s="54">
        <v>1783</v>
      </c>
      <c r="H38" s="54">
        <v>1773</v>
      </c>
      <c r="I38" s="54">
        <v>1767</v>
      </c>
      <c r="J38" s="54">
        <v>1759</v>
      </c>
      <c r="K38" s="54">
        <v>1765</v>
      </c>
      <c r="L38" s="53">
        <f t="shared" si="0"/>
        <v>1851.5</v>
      </c>
    </row>
    <row r="39" spans="1:12" ht="12" customHeight="1" x14ac:dyDescent="0.2">
      <c r="A39" s="52" t="str">
        <f>'Pregnant Women Participating'!A39</f>
        <v>Michigan</v>
      </c>
      <c r="B39" s="53">
        <v>6022</v>
      </c>
      <c r="C39" s="54">
        <v>6009</v>
      </c>
      <c r="D39" s="54">
        <v>5931</v>
      </c>
      <c r="E39" s="54">
        <v>6019</v>
      </c>
      <c r="F39" s="54">
        <v>5878</v>
      </c>
      <c r="G39" s="54">
        <v>5937</v>
      </c>
      <c r="H39" s="54">
        <v>5986</v>
      </c>
      <c r="I39" s="54">
        <v>5945</v>
      </c>
      <c r="J39" s="54">
        <v>6008</v>
      </c>
      <c r="K39" s="54">
        <v>6086</v>
      </c>
      <c r="L39" s="53">
        <f t="shared" si="0"/>
        <v>5982.1</v>
      </c>
    </row>
    <row r="40" spans="1:12" ht="12" customHeight="1" x14ac:dyDescent="0.2">
      <c r="A40" s="52" t="str">
        <f>'Pregnant Women Participating'!A40</f>
        <v>Minnesota</v>
      </c>
      <c r="B40" s="53">
        <v>5465</v>
      </c>
      <c r="C40" s="54">
        <v>5330</v>
      </c>
      <c r="D40" s="54">
        <v>5302</v>
      </c>
      <c r="E40" s="54">
        <v>5215</v>
      </c>
      <c r="F40" s="54">
        <v>5126</v>
      </c>
      <c r="G40" s="54">
        <v>5050</v>
      </c>
      <c r="H40" s="54">
        <v>4951</v>
      </c>
      <c r="I40" s="54">
        <v>4938</v>
      </c>
      <c r="J40" s="54">
        <v>4830</v>
      </c>
      <c r="K40" s="54">
        <v>4847</v>
      </c>
      <c r="L40" s="53">
        <f t="shared" si="0"/>
        <v>5105.3999999999996</v>
      </c>
    </row>
    <row r="41" spans="1:12" ht="12" customHeight="1" x14ac:dyDescent="0.2">
      <c r="A41" s="52" t="str">
        <f>'Pregnant Women Participating'!A41</f>
        <v>Ohio</v>
      </c>
      <c r="B41" s="53">
        <v>9390</v>
      </c>
      <c r="C41" s="54">
        <v>9175</v>
      </c>
      <c r="D41" s="54">
        <v>8996</v>
      </c>
      <c r="E41" s="54">
        <v>8844</v>
      </c>
      <c r="F41" s="54">
        <v>8771</v>
      </c>
      <c r="G41" s="54">
        <v>8829</v>
      </c>
      <c r="H41" s="54">
        <v>8690</v>
      </c>
      <c r="I41" s="54">
        <v>8535</v>
      </c>
      <c r="J41" s="54">
        <v>8455</v>
      </c>
      <c r="K41" s="54">
        <v>8665</v>
      </c>
      <c r="L41" s="53">
        <f t="shared" si="0"/>
        <v>8835</v>
      </c>
    </row>
    <row r="42" spans="1:12" ht="12" customHeight="1" x14ac:dyDescent="0.2">
      <c r="A42" s="52" t="str">
        <f>'Pregnant Women Participating'!A42</f>
        <v>Wisconsin</v>
      </c>
      <c r="B42" s="53">
        <v>3436</v>
      </c>
      <c r="C42" s="54">
        <v>3398</v>
      </c>
      <c r="D42" s="54">
        <v>3373</v>
      </c>
      <c r="E42" s="54">
        <v>3307</v>
      </c>
      <c r="F42" s="54">
        <v>3348</v>
      </c>
      <c r="G42" s="54">
        <v>3337</v>
      </c>
      <c r="H42" s="54">
        <v>3272</v>
      </c>
      <c r="I42" s="54">
        <v>3283</v>
      </c>
      <c r="J42" s="54">
        <v>3338</v>
      </c>
      <c r="K42" s="54">
        <v>3453</v>
      </c>
      <c r="L42" s="53">
        <f t="shared" si="0"/>
        <v>3354.5</v>
      </c>
    </row>
    <row r="43" spans="1:12" s="58" customFormat="1" ht="24.75" customHeight="1" x14ac:dyDescent="0.2">
      <c r="A43" s="55" t="str">
        <f>'Pregnant Women Participating'!A43</f>
        <v>Midwest Region</v>
      </c>
      <c r="B43" s="56">
        <v>43899</v>
      </c>
      <c r="C43" s="57">
        <v>43164</v>
      </c>
      <c r="D43" s="57">
        <v>42512</v>
      </c>
      <c r="E43" s="57">
        <v>42166</v>
      </c>
      <c r="F43" s="57">
        <v>41657</v>
      </c>
      <c r="G43" s="57">
        <v>41606</v>
      </c>
      <c r="H43" s="57">
        <v>41322</v>
      </c>
      <c r="I43" s="57">
        <v>40883</v>
      </c>
      <c r="J43" s="57">
        <v>40526</v>
      </c>
      <c r="K43" s="57">
        <v>40950</v>
      </c>
      <c r="L43" s="56">
        <f t="shared" si="0"/>
        <v>41868.5</v>
      </c>
    </row>
    <row r="44" spans="1:12" ht="12" customHeight="1" x14ac:dyDescent="0.2">
      <c r="A44" s="52" t="str">
        <f>'Pregnant Women Participating'!A44</f>
        <v>Arizona</v>
      </c>
      <c r="B44" s="53">
        <v>7805</v>
      </c>
      <c r="C44" s="54">
        <v>7673</v>
      </c>
      <c r="D44" s="54">
        <v>7688</v>
      </c>
      <c r="E44" s="54">
        <v>7783</v>
      </c>
      <c r="F44" s="54">
        <v>7676</v>
      </c>
      <c r="G44" s="54">
        <v>7810</v>
      </c>
      <c r="H44" s="54">
        <v>7801</v>
      </c>
      <c r="I44" s="54">
        <v>7742</v>
      </c>
      <c r="J44" s="54">
        <v>7731</v>
      </c>
      <c r="K44" s="54">
        <v>7695</v>
      </c>
      <c r="L44" s="53">
        <f t="shared" si="0"/>
        <v>7740.4</v>
      </c>
    </row>
    <row r="45" spans="1:12" ht="12" customHeight="1" x14ac:dyDescent="0.2">
      <c r="A45" s="52" t="str">
        <f>'Pregnant Women Participating'!A45</f>
        <v>Arkansas</v>
      </c>
      <c r="B45" s="53">
        <v>1859</v>
      </c>
      <c r="C45" s="54">
        <v>1727</v>
      </c>
      <c r="D45" s="54">
        <v>1641</v>
      </c>
      <c r="E45" s="54">
        <v>1735</v>
      </c>
      <c r="F45" s="54">
        <v>1797</v>
      </c>
      <c r="G45" s="54">
        <v>1870</v>
      </c>
      <c r="H45" s="54">
        <v>1901</v>
      </c>
      <c r="I45" s="54">
        <v>1850</v>
      </c>
      <c r="J45" s="54">
        <v>1810</v>
      </c>
      <c r="K45" s="54">
        <v>1783</v>
      </c>
      <c r="L45" s="53">
        <f t="shared" si="0"/>
        <v>1797.3</v>
      </c>
    </row>
    <row r="46" spans="1:12" ht="12" customHeight="1" x14ac:dyDescent="0.2">
      <c r="A46" s="52" t="str">
        <f>'Pregnant Women Participating'!A46</f>
        <v>Louisiana</v>
      </c>
      <c r="B46" s="53">
        <v>4453</v>
      </c>
      <c r="C46" s="54">
        <v>4376</v>
      </c>
      <c r="D46" s="54">
        <v>4362</v>
      </c>
      <c r="E46" s="54">
        <v>4256</v>
      </c>
      <c r="F46" s="54">
        <v>4248</v>
      </c>
      <c r="G46" s="54">
        <v>4231</v>
      </c>
      <c r="H46" s="54">
        <v>4181</v>
      </c>
      <c r="I46" s="54">
        <v>4044</v>
      </c>
      <c r="J46" s="54">
        <v>4153</v>
      </c>
      <c r="K46" s="54">
        <v>4176</v>
      </c>
      <c r="L46" s="53">
        <f t="shared" si="0"/>
        <v>4248</v>
      </c>
    </row>
    <row r="47" spans="1:12" ht="12" customHeight="1" x14ac:dyDescent="0.2">
      <c r="A47" s="52" t="str">
        <f>'Pregnant Women Participating'!A47</f>
        <v>New Mexico</v>
      </c>
      <c r="B47" s="53">
        <v>2142</v>
      </c>
      <c r="C47" s="54">
        <v>1963</v>
      </c>
      <c r="D47" s="54">
        <v>1932</v>
      </c>
      <c r="E47" s="54">
        <v>2122</v>
      </c>
      <c r="F47" s="54">
        <v>2108</v>
      </c>
      <c r="G47" s="54">
        <v>2074</v>
      </c>
      <c r="H47" s="54">
        <v>2122</v>
      </c>
      <c r="I47" s="54">
        <v>2096</v>
      </c>
      <c r="J47" s="54">
        <v>2083</v>
      </c>
      <c r="K47" s="54">
        <v>2149</v>
      </c>
      <c r="L47" s="53">
        <f t="shared" si="0"/>
        <v>2079.1</v>
      </c>
    </row>
    <row r="48" spans="1:12" ht="12" customHeight="1" x14ac:dyDescent="0.2">
      <c r="A48" s="52" t="str">
        <f>'Pregnant Women Participating'!A48</f>
        <v>Oklahoma</v>
      </c>
      <c r="B48" s="53">
        <v>3339</v>
      </c>
      <c r="C48" s="54">
        <v>3248</v>
      </c>
      <c r="D48" s="54">
        <v>3198</v>
      </c>
      <c r="E48" s="54">
        <v>3151</v>
      </c>
      <c r="F48" s="54">
        <v>3102</v>
      </c>
      <c r="G48" s="54">
        <v>3125</v>
      </c>
      <c r="H48" s="54">
        <v>3136</v>
      </c>
      <c r="I48" s="54">
        <v>3101</v>
      </c>
      <c r="J48" s="54">
        <v>3107</v>
      </c>
      <c r="K48" s="54">
        <v>2920</v>
      </c>
      <c r="L48" s="53">
        <f t="shared" si="0"/>
        <v>3142.7</v>
      </c>
    </row>
    <row r="49" spans="1:12" ht="12" customHeight="1" x14ac:dyDescent="0.2">
      <c r="A49" s="52" t="str">
        <f>'Pregnant Women Participating'!A49</f>
        <v>Texas</v>
      </c>
      <c r="B49" s="53">
        <v>85423</v>
      </c>
      <c r="C49" s="54">
        <v>83668</v>
      </c>
      <c r="D49" s="54">
        <v>83031</v>
      </c>
      <c r="E49" s="54">
        <v>81747</v>
      </c>
      <c r="F49" s="54">
        <v>81332</v>
      </c>
      <c r="G49" s="54">
        <v>81229</v>
      </c>
      <c r="H49" s="54">
        <v>80976</v>
      </c>
      <c r="I49" s="54">
        <v>79872</v>
      </c>
      <c r="J49" s="54">
        <v>79731</v>
      </c>
      <c r="K49" s="54">
        <v>79270</v>
      </c>
      <c r="L49" s="53">
        <f t="shared" si="0"/>
        <v>81627.899999999994</v>
      </c>
    </row>
    <row r="50" spans="1:12" ht="12" customHeight="1" x14ac:dyDescent="0.2">
      <c r="A50" s="52" t="str">
        <f>'Pregnant Women Participating'!A50</f>
        <v>Utah</v>
      </c>
      <c r="B50" s="53">
        <v>1638</v>
      </c>
      <c r="C50" s="54">
        <v>1611</v>
      </c>
      <c r="D50" s="54">
        <v>1636</v>
      </c>
      <c r="E50" s="54">
        <v>1572</v>
      </c>
      <c r="F50" s="54">
        <v>1492</v>
      </c>
      <c r="G50" s="54">
        <v>1521</v>
      </c>
      <c r="H50" s="54">
        <v>1496</v>
      </c>
      <c r="I50" s="54">
        <v>1518</v>
      </c>
      <c r="J50" s="54">
        <v>1478</v>
      </c>
      <c r="K50" s="54">
        <v>1449</v>
      </c>
      <c r="L50" s="53">
        <f t="shared" si="0"/>
        <v>1541.1</v>
      </c>
    </row>
    <row r="51" spans="1:12" ht="12" customHeight="1" x14ac:dyDescent="0.2">
      <c r="A51" s="52" t="str">
        <f>'Pregnant Women Participating'!A51</f>
        <v>Inter-Tribal Council, AZ</v>
      </c>
      <c r="B51" s="53">
        <v>218</v>
      </c>
      <c r="C51" s="54">
        <v>223</v>
      </c>
      <c r="D51" s="54">
        <v>226</v>
      </c>
      <c r="E51" s="54">
        <v>236</v>
      </c>
      <c r="F51" s="54">
        <v>218</v>
      </c>
      <c r="G51" s="54">
        <v>235</v>
      </c>
      <c r="H51" s="54">
        <v>230</v>
      </c>
      <c r="I51" s="54">
        <v>221</v>
      </c>
      <c r="J51" s="54">
        <v>217</v>
      </c>
      <c r="K51" s="54">
        <v>212</v>
      </c>
      <c r="L51" s="53">
        <f t="shared" si="0"/>
        <v>223.6</v>
      </c>
    </row>
    <row r="52" spans="1:12" ht="12" customHeight="1" x14ac:dyDescent="0.2">
      <c r="A52" s="52" t="str">
        <f>'Pregnant Women Participating'!A52</f>
        <v>Navajo Nation, AZ</v>
      </c>
      <c r="B52" s="53">
        <v>214</v>
      </c>
      <c r="C52" s="54">
        <v>211</v>
      </c>
      <c r="D52" s="54">
        <v>203</v>
      </c>
      <c r="E52" s="54">
        <v>197</v>
      </c>
      <c r="F52" s="54">
        <v>175</v>
      </c>
      <c r="G52" s="54">
        <v>168</v>
      </c>
      <c r="H52" s="54">
        <v>176</v>
      </c>
      <c r="I52" s="54">
        <v>171</v>
      </c>
      <c r="J52" s="54">
        <v>180</v>
      </c>
      <c r="K52" s="54">
        <v>192</v>
      </c>
      <c r="L52" s="53">
        <f t="shared" si="0"/>
        <v>188.7</v>
      </c>
    </row>
    <row r="53" spans="1:12" ht="12" customHeight="1" x14ac:dyDescent="0.2">
      <c r="A53" s="52" t="str">
        <f>'Pregnant Women Participating'!A53</f>
        <v>Acoma, Canoncito &amp; Laguna, NM</v>
      </c>
      <c r="B53" s="53">
        <v>12</v>
      </c>
      <c r="C53" s="54">
        <v>11</v>
      </c>
      <c r="D53" s="54">
        <v>4</v>
      </c>
      <c r="E53" s="54">
        <v>7</v>
      </c>
      <c r="F53" s="54">
        <v>6</v>
      </c>
      <c r="G53" s="54">
        <v>6</v>
      </c>
      <c r="H53" s="54">
        <v>10</v>
      </c>
      <c r="I53" s="54">
        <v>9</v>
      </c>
      <c r="J53" s="54">
        <v>8</v>
      </c>
      <c r="K53" s="54">
        <v>10</v>
      </c>
      <c r="L53" s="53">
        <f t="shared" si="0"/>
        <v>8.3000000000000007</v>
      </c>
    </row>
    <row r="54" spans="1:12" ht="12" customHeight="1" x14ac:dyDescent="0.2">
      <c r="A54" s="52" t="str">
        <f>'Pregnant Women Participating'!A54</f>
        <v>Eight Northern Pueblos, NM</v>
      </c>
      <c r="B54" s="53">
        <v>10</v>
      </c>
      <c r="C54" s="54">
        <v>12</v>
      </c>
      <c r="D54" s="54">
        <v>12</v>
      </c>
      <c r="E54" s="54">
        <v>13</v>
      </c>
      <c r="F54" s="54">
        <v>13</v>
      </c>
      <c r="G54" s="54">
        <v>12</v>
      </c>
      <c r="H54" s="54">
        <v>12</v>
      </c>
      <c r="I54" s="54">
        <v>13</v>
      </c>
      <c r="J54" s="54">
        <v>9</v>
      </c>
      <c r="K54" s="54">
        <v>10</v>
      </c>
      <c r="L54" s="53">
        <f t="shared" si="0"/>
        <v>11.6</v>
      </c>
    </row>
    <row r="55" spans="1:12" ht="12" customHeight="1" x14ac:dyDescent="0.2">
      <c r="A55" s="52" t="str">
        <f>'Pregnant Women Participating'!A55</f>
        <v>Five Sandoval Pueblos, NM</v>
      </c>
      <c r="B55" s="53">
        <v>7</v>
      </c>
      <c r="C55" s="54">
        <v>8</v>
      </c>
      <c r="D55" s="54">
        <v>8</v>
      </c>
      <c r="E55" s="54">
        <v>7</v>
      </c>
      <c r="F55" s="54">
        <v>6</v>
      </c>
      <c r="G55" s="54">
        <v>10</v>
      </c>
      <c r="H55" s="54">
        <v>12</v>
      </c>
      <c r="I55" s="54">
        <v>8</v>
      </c>
      <c r="J55" s="54">
        <v>8</v>
      </c>
      <c r="K55" s="54">
        <v>9</v>
      </c>
      <c r="L55" s="53">
        <f t="shared" si="0"/>
        <v>8.3000000000000007</v>
      </c>
    </row>
    <row r="56" spans="1:12" ht="12" customHeight="1" x14ac:dyDescent="0.2">
      <c r="A56" s="52" t="str">
        <f>'Pregnant Women Participating'!A56</f>
        <v>Isleta Pueblo, NM</v>
      </c>
      <c r="B56" s="53">
        <v>35</v>
      </c>
      <c r="C56" s="54">
        <v>32</v>
      </c>
      <c r="D56" s="54">
        <v>33</v>
      </c>
      <c r="E56" s="54">
        <v>29</v>
      </c>
      <c r="F56" s="54">
        <v>32</v>
      </c>
      <c r="G56" s="54">
        <v>33</v>
      </c>
      <c r="H56" s="54">
        <v>27</v>
      </c>
      <c r="I56" s="54">
        <v>39</v>
      </c>
      <c r="J56" s="54">
        <v>32</v>
      </c>
      <c r="K56" s="54">
        <v>29</v>
      </c>
      <c r="L56" s="53">
        <f t="shared" si="0"/>
        <v>32.1</v>
      </c>
    </row>
    <row r="57" spans="1:12" ht="12" customHeight="1" x14ac:dyDescent="0.2">
      <c r="A57" s="52" t="str">
        <f>'Pregnant Women Participating'!A57</f>
        <v>San Felipe Pueblo, NM</v>
      </c>
      <c r="B57" s="53">
        <v>7</v>
      </c>
      <c r="C57" s="54">
        <v>6</v>
      </c>
      <c r="D57" s="54">
        <v>6</v>
      </c>
      <c r="E57" s="54">
        <v>8</v>
      </c>
      <c r="F57" s="54">
        <v>7</v>
      </c>
      <c r="G57" s="54">
        <v>8</v>
      </c>
      <c r="H57" s="54">
        <v>9</v>
      </c>
      <c r="I57" s="54">
        <v>8</v>
      </c>
      <c r="J57" s="54">
        <v>6</v>
      </c>
      <c r="K57" s="54">
        <v>8</v>
      </c>
      <c r="L57" s="53">
        <f t="shared" si="0"/>
        <v>7.3</v>
      </c>
    </row>
    <row r="58" spans="1:12" ht="12" customHeight="1" x14ac:dyDescent="0.2">
      <c r="A58" s="52" t="str">
        <f>'Pregnant Women Participating'!A58</f>
        <v>Santo Domingo Tribe, NM</v>
      </c>
      <c r="B58" s="53">
        <v>3</v>
      </c>
      <c r="C58" s="54">
        <v>2</v>
      </c>
      <c r="D58" s="54">
        <v>1</v>
      </c>
      <c r="E58" s="54">
        <v>1</v>
      </c>
      <c r="F58" s="54">
        <v>0</v>
      </c>
      <c r="G58" s="54">
        <v>0</v>
      </c>
      <c r="H58" s="54">
        <v>0</v>
      </c>
      <c r="I58" s="54">
        <v>0</v>
      </c>
      <c r="J58" s="54">
        <v>1</v>
      </c>
      <c r="K58" s="54">
        <v>2</v>
      </c>
      <c r="L58" s="53">
        <f t="shared" si="0"/>
        <v>1</v>
      </c>
    </row>
    <row r="59" spans="1:12" ht="12" customHeight="1" x14ac:dyDescent="0.2">
      <c r="A59" s="52" t="str">
        <f>'Pregnant Women Participating'!A59</f>
        <v>Zuni Pueblo, NM</v>
      </c>
      <c r="B59" s="53">
        <v>10</v>
      </c>
      <c r="C59" s="54">
        <v>10</v>
      </c>
      <c r="D59" s="54">
        <v>10</v>
      </c>
      <c r="E59" s="54">
        <v>7</v>
      </c>
      <c r="F59" s="54">
        <v>8</v>
      </c>
      <c r="G59" s="54">
        <v>8</v>
      </c>
      <c r="H59" s="54">
        <v>8</v>
      </c>
      <c r="I59" s="54">
        <v>8</v>
      </c>
      <c r="J59" s="54">
        <v>4</v>
      </c>
      <c r="K59" s="54">
        <v>4</v>
      </c>
      <c r="L59" s="53">
        <f t="shared" si="0"/>
        <v>7.7</v>
      </c>
    </row>
    <row r="60" spans="1:12" ht="12" customHeight="1" x14ac:dyDescent="0.2">
      <c r="A60" s="52" t="str">
        <f>'Pregnant Women Participating'!A60</f>
        <v>Cherokee Nation, OK</v>
      </c>
      <c r="B60" s="53">
        <v>118</v>
      </c>
      <c r="C60" s="54">
        <v>124</v>
      </c>
      <c r="D60" s="54">
        <v>122</v>
      </c>
      <c r="E60" s="54">
        <v>127</v>
      </c>
      <c r="F60" s="54">
        <v>130</v>
      </c>
      <c r="G60" s="54">
        <v>121</v>
      </c>
      <c r="H60" s="54">
        <v>133</v>
      </c>
      <c r="I60" s="54">
        <v>135</v>
      </c>
      <c r="J60" s="54">
        <v>132</v>
      </c>
      <c r="K60" s="54">
        <v>144</v>
      </c>
      <c r="L60" s="53">
        <f t="shared" si="0"/>
        <v>128.6</v>
      </c>
    </row>
    <row r="61" spans="1:12" ht="12" customHeight="1" x14ac:dyDescent="0.2">
      <c r="A61" s="52" t="str">
        <f>'Pregnant Women Participating'!A61</f>
        <v>Chickasaw Nation, OK</v>
      </c>
      <c r="B61" s="53">
        <v>87</v>
      </c>
      <c r="C61" s="54">
        <v>90</v>
      </c>
      <c r="D61" s="54">
        <v>96</v>
      </c>
      <c r="E61" s="54">
        <v>90</v>
      </c>
      <c r="F61" s="54">
        <v>72</v>
      </c>
      <c r="G61" s="54">
        <v>65</v>
      </c>
      <c r="H61" s="54">
        <v>66</v>
      </c>
      <c r="I61" s="54">
        <v>67</v>
      </c>
      <c r="J61" s="54">
        <v>90</v>
      </c>
      <c r="K61" s="54">
        <v>79</v>
      </c>
      <c r="L61" s="53">
        <f t="shared" si="0"/>
        <v>80.2</v>
      </c>
    </row>
    <row r="62" spans="1:12" ht="12" customHeight="1" x14ac:dyDescent="0.2">
      <c r="A62" s="52" t="str">
        <f>'Pregnant Women Participating'!A62</f>
        <v>Choctaw Nation, OK</v>
      </c>
      <c r="B62" s="53">
        <v>100</v>
      </c>
      <c r="C62" s="54">
        <v>89</v>
      </c>
      <c r="D62" s="54">
        <v>94</v>
      </c>
      <c r="E62" s="54">
        <v>91</v>
      </c>
      <c r="F62" s="54">
        <v>91</v>
      </c>
      <c r="G62" s="54">
        <v>95</v>
      </c>
      <c r="H62" s="54">
        <v>79</v>
      </c>
      <c r="I62" s="54">
        <v>78</v>
      </c>
      <c r="J62" s="54">
        <v>81</v>
      </c>
      <c r="K62" s="54">
        <v>88</v>
      </c>
      <c r="L62" s="53">
        <f t="shared" si="0"/>
        <v>88.6</v>
      </c>
    </row>
    <row r="63" spans="1:12" ht="12" customHeight="1" x14ac:dyDescent="0.2">
      <c r="A63" s="52" t="str">
        <f>'Pregnant Women Participating'!A63</f>
        <v>Citizen Potawatomi Nation, OK</v>
      </c>
      <c r="B63" s="53">
        <v>37</v>
      </c>
      <c r="C63" s="54">
        <v>42</v>
      </c>
      <c r="D63" s="54">
        <v>41</v>
      </c>
      <c r="E63" s="54">
        <v>45</v>
      </c>
      <c r="F63" s="54">
        <v>49</v>
      </c>
      <c r="G63" s="54">
        <v>44</v>
      </c>
      <c r="H63" s="54">
        <v>42</v>
      </c>
      <c r="I63" s="54">
        <v>42</v>
      </c>
      <c r="J63" s="54">
        <v>45</v>
      </c>
      <c r="K63" s="54">
        <v>43</v>
      </c>
      <c r="L63" s="53">
        <f t="shared" si="0"/>
        <v>43</v>
      </c>
    </row>
    <row r="64" spans="1:12" ht="12" customHeight="1" x14ac:dyDescent="0.2">
      <c r="A64" s="52" t="str">
        <f>'Pregnant Women Participating'!A64</f>
        <v>Inter-Tribal Council, OK</v>
      </c>
      <c r="B64" s="53">
        <v>17</v>
      </c>
      <c r="C64" s="54">
        <v>21</v>
      </c>
      <c r="D64" s="54">
        <v>20</v>
      </c>
      <c r="E64" s="54">
        <v>15</v>
      </c>
      <c r="F64" s="54">
        <v>15</v>
      </c>
      <c r="G64" s="54">
        <v>11</v>
      </c>
      <c r="H64" s="54">
        <v>11</v>
      </c>
      <c r="I64" s="54">
        <v>11</v>
      </c>
      <c r="J64" s="54">
        <v>7</v>
      </c>
      <c r="K64" s="54">
        <v>9</v>
      </c>
      <c r="L64" s="53">
        <f t="shared" si="0"/>
        <v>13.7</v>
      </c>
    </row>
    <row r="65" spans="1:12" ht="12" customHeight="1" x14ac:dyDescent="0.2">
      <c r="A65" s="52" t="str">
        <f>'Pregnant Women Participating'!A65</f>
        <v>Muscogee Creek Nation, OK</v>
      </c>
      <c r="B65" s="53">
        <v>46</v>
      </c>
      <c r="C65" s="54">
        <v>41</v>
      </c>
      <c r="D65" s="54">
        <v>47</v>
      </c>
      <c r="E65" s="54">
        <v>51</v>
      </c>
      <c r="F65" s="54">
        <v>62</v>
      </c>
      <c r="G65" s="54">
        <v>57</v>
      </c>
      <c r="H65" s="54">
        <v>50</v>
      </c>
      <c r="I65" s="54">
        <v>44</v>
      </c>
      <c r="J65" s="54">
        <v>42</v>
      </c>
      <c r="K65" s="54">
        <v>40</v>
      </c>
      <c r="L65" s="53">
        <f t="shared" si="0"/>
        <v>48</v>
      </c>
    </row>
    <row r="66" spans="1:12" ht="12" customHeight="1" x14ac:dyDescent="0.2">
      <c r="A66" s="52" t="str">
        <f>'Pregnant Women Participating'!A66</f>
        <v>Osage Tribal Council, OK</v>
      </c>
      <c r="B66" s="53">
        <v>126</v>
      </c>
      <c r="C66" s="54">
        <v>129</v>
      </c>
      <c r="D66" s="54">
        <v>114</v>
      </c>
      <c r="E66" s="54">
        <v>115</v>
      </c>
      <c r="F66" s="54">
        <v>115</v>
      </c>
      <c r="G66" s="54">
        <v>118</v>
      </c>
      <c r="H66" s="54">
        <v>112</v>
      </c>
      <c r="I66" s="54">
        <v>114</v>
      </c>
      <c r="J66" s="54">
        <v>109</v>
      </c>
      <c r="K66" s="54">
        <v>111</v>
      </c>
      <c r="L66" s="53">
        <f t="shared" si="0"/>
        <v>116.3</v>
      </c>
    </row>
    <row r="67" spans="1:12" ht="12" customHeight="1" x14ac:dyDescent="0.2">
      <c r="A67" s="52" t="str">
        <f>'Pregnant Women Participating'!A67</f>
        <v>Otoe-Missouria Tribe, OK</v>
      </c>
      <c r="B67" s="53">
        <v>13</v>
      </c>
      <c r="C67" s="54">
        <v>11</v>
      </c>
      <c r="D67" s="54">
        <v>11</v>
      </c>
      <c r="E67" s="54">
        <v>12</v>
      </c>
      <c r="F67" s="54">
        <v>11</v>
      </c>
      <c r="G67" s="54">
        <v>8</v>
      </c>
      <c r="H67" s="54">
        <v>7</v>
      </c>
      <c r="I67" s="54">
        <v>8</v>
      </c>
      <c r="J67" s="54">
        <v>9</v>
      </c>
      <c r="K67" s="54">
        <v>11</v>
      </c>
      <c r="L67" s="53">
        <f t="shared" si="0"/>
        <v>10.1</v>
      </c>
    </row>
    <row r="68" spans="1:12" ht="12" customHeight="1" x14ac:dyDescent="0.2">
      <c r="A68" s="52" t="str">
        <f>'Pregnant Women Participating'!A68</f>
        <v>Wichita, Caddo &amp; Delaware (WCD), OK</v>
      </c>
      <c r="B68" s="53">
        <v>156</v>
      </c>
      <c r="C68" s="54">
        <v>145</v>
      </c>
      <c r="D68" s="54">
        <v>128</v>
      </c>
      <c r="E68" s="54">
        <v>126</v>
      </c>
      <c r="F68" s="54">
        <v>125</v>
      </c>
      <c r="G68" s="54">
        <v>123</v>
      </c>
      <c r="H68" s="54">
        <v>115</v>
      </c>
      <c r="I68" s="54">
        <v>118</v>
      </c>
      <c r="J68" s="54">
        <v>117</v>
      </c>
      <c r="K68" s="54">
        <v>130</v>
      </c>
      <c r="L68" s="53">
        <f t="shared" si="0"/>
        <v>128.30000000000001</v>
      </c>
    </row>
    <row r="69" spans="1:12" s="58" customFormat="1" ht="24.75" customHeight="1" x14ac:dyDescent="0.2">
      <c r="A69" s="55" t="str">
        <f>'Pregnant Women Participating'!A69</f>
        <v>Southwest Region</v>
      </c>
      <c r="B69" s="56">
        <v>107875</v>
      </c>
      <c r="C69" s="57">
        <v>105473</v>
      </c>
      <c r="D69" s="57">
        <v>104664</v>
      </c>
      <c r="E69" s="57">
        <v>103543</v>
      </c>
      <c r="F69" s="57">
        <v>102890</v>
      </c>
      <c r="G69" s="57">
        <v>102982</v>
      </c>
      <c r="H69" s="57">
        <v>102712</v>
      </c>
      <c r="I69" s="57">
        <v>101317</v>
      </c>
      <c r="J69" s="57">
        <v>101190</v>
      </c>
      <c r="K69" s="57">
        <v>100573</v>
      </c>
      <c r="L69" s="56">
        <f t="shared" si="0"/>
        <v>103321.9</v>
      </c>
    </row>
    <row r="70" spans="1:12" ht="12" customHeight="1" x14ac:dyDescent="0.2">
      <c r="A70" s="52" t="str">
        <f>'Pregnant Women Participating'!A70</f>
        <v>Colorado</v>
      </c>
      <c r="B70" s="53">
        <v>4478</v>
      </c>
      <c r="C70" s="54">
        <v>4371</v>
      </c>
      <c r="D70" s="54">
        <v>4371</v>
      </c>
      <c r="E70" s="54">
        <v>4385</v>
      </c>
      <c r="F70" s="54">
        <v>4297</v>
      </c>
      <c r="G70" s="54">
        <v>4288</v>
      </c>
      <c r="H70" s="54">
        <v>4293</v>
      </c>
      <c r="I70" s="54">
        <v>4235</v>
      </c>
      <c r="J70" s="54">
        <v>4214</v>
      </c>
      <c r="K70" s="54">
        <v>4158</v>
      </c>
      <c r="L70" s="53">
        <f t="shared" si="0"/>
        <v>4309</v>
      </c>
    </row>
    <row r="71" spans="1:12" ht="12" customHeight="1" x14ac:dyDescent="0.2">
      <c r="A71" s="52" t="str">
        <f>'Pregnant Women Participating'!A71</f>
        <v>Kansas</v>
      </c>
      <c r="B71" s="53">
        <v>2019</v>
      </c>
      <c r="C71" s="54">
        <v>1972</v>
      </c>
      <c r="D71" s="54">
        <v>1954</v>
      </c>
      <c r="E71" s="54">
        <v>1965</v>
      </c>
      <c r="F71" s="54">
        <v>1925</v>
      </c>
      <c r="G71" s="54">
        <v>1934</v>
      </c>
      <c r="H71" s="54">
        <v>1912</v>
      </c>
      <c r="I71" s="54">
        <v>1881</v>
      </c>
      <c r="J71" s="54">
        <v>1872</v>
      </c>
      <c r="K71" s="54">
        <v>1908</v>
      </c>
      <c r="L71" s="53">
        <f t="shared" si="0"/>
        <v>1934.2</v>
      </c>
    </row>
    <row r="72" spans="1:12" ht="12" customHeight="1" x14ac:dyDescent="0.2">
      <c r="A72" s="52" t="str">
        <f>'Pregnant Women Participating'!A72</f>
        <v>Missouri</v>
      </c>
      <c r="B72" s="53">
        <v>3957</v>
      </c>
      <c r="C72" s="54">
        <v>3741</v>
      </c>
      <c r="D72" s="54">
        <v>3655</v>
      </c>
      <c r="E72" s="54">
        <v>3576</v>
      </c>
      <c r="F72" s="54">
        <v>3500</v>
      </c>
      <c r="G72" s="54">
        <v>3505</v>
      </c>
      <c r="H72" s="54">
        <v>3433</v>
      </c>
      <c r="I72" s="54">
        <v>3393</v>
      </c>
      <c r="J72" s="54">
        <v>3387</v>
      </c>
      <c r="K72" s="54">
        <v>3381</v>
      </c>
      <c r="L72" s="53">
        <f t="shared" si="0"/>
        <v>3552.8</v>
      </c>
    </row>
    <row r="73" spans="1:12" ht="12" customHeight="1" x14ac:dyDescent="0.2">
      <c r="A73" s="52" t="str">
        <f>'Pregnant Women Participating'!A73</f>
        <v>Montana</v>
      </c>
      <c r="B73" s="53">
        <v>406</v>
      </c>
      <c r="C73" s="54">
        <v>400</v>
      </c>
      <c r="D73" s="54">
        <v>401</v>
      </c>
      <c r="E73" s="54">
        <v>382</v>
      </c>
      <c r="F73" s="54">
        <v>378</v>
      </c>
      <c r="G73" s="54">
        <v>389</v>
      </c>
      <c r="H73" s="54">
        <v>393</v>
      </c>
      <c r="I73" s="54">
        <v>398</v>
      </c>
      <c r="J73" s="54">
        <v>417</v>
      </c>
      <c r="K73" s="54">
        <v>427</v>
      </c>
      <c r="L73" s="53">
        <f t="shared" si="0"/>
        <v>399.1</v>
      </c>
    </row>
    <row r="74" spans="1:12" ht="12" customHeight="1" x14ac:dyDescent="0.2">
      <c r="A74" s="52" t="str">
        <f>'Pregnant Women Participating'!A74</f>
        <v>Nebraska</v>
      </c>
      <c r="B74" s="53">
        <v>1459</v>
      </c>
      <c r="C74" s="54">
        <v>1438</v>
      </c>
      <c r="D74" s="54">
        <v>1413</v>
      </c>
      <c r="E74" s="54">
        <v>1362</v>
      </c>
      <c r="F74" s="54">
        <v>1292</v>
      </c>
      <c r="G74" s="54">
        <v>1297</v>
      </c>
      <c r="H74" s="54">
        <v>1292</v>
      </c>
      <c r="I74" s="54">
        <v>1217</v>
      </c>
      <c r="J74" s="54">
        <v>1229</v>
      </c>
      <c r="K74" s="54">
        <v>1214</v>
      </c>
      <c r="L74" s="53">
        <f t="shared" si="0"/>
        <v>1321.3</v>
      </c>
    </row>
    <row r="75" spans="1:12" ht="12" customHeight="1" x14ac:dyDescent="0.2">
      <c r="A75" s="52" t="str">
        <f>'Pregnant Women Participating'!A75</f>
        <v>North Dakota</v>
      </c>
      <c r="B75" s="53">
        <v>301</v>
      </c>
      <c r="C75" s="54">
        <v>289</v>
      </c>
      <c r="D75" s="54">
        <v>275</v>
      </c>
      <c r="E75" s="54">
        <v>268</v>
      </c>
      <c r="F75" s="54">
        <v>273</v>
      </c>
      <c r="G75" s="54">
        <v>287</v>
      </c>
      <c r="H75" s="54">
        <v>276</v>
      </c>
      <c r="I75" s="54">
        <v>267</v>
      </c>
      <c r="J75" s="54">
        <v>283</v>
      </c>
      <c r="K75" s="54">
        <v>280</v>
      </c>
      <c r="L75" s="53">
        <f t="shared" si="0"/>
        <v>279.89999999999998</v>
      </c>
    </row>
    <row r="76" spans="1:12" ht="12" customHeight="1" x14ac:dyDescent="0.2">
      <c r="A76" s="52" t="str">
        <f>'Pregnant Women Participating'!A76</f>
        <v>South Dakota</v>
      </c>
      <c r="B76" s="53">
        <v>587</v>
      </c>
      <c r="C76" s="54">
        <v>588</v>
      </c>
      <c r="D76" s="54">
        <v>597</v>
      </c>
      <c r="E76" s="54">
        <v>606</v>
      </c>
      <c r="F76" s="54">
        <v>619</v>
      </c>
      <c r="G76" s="54">
        <v>638</v>
      </c>
      <c r="H76" s="54">
        <v>628</v>
      </c>
      <c r="I76" s="54">
        <v>640</v>
      </c>
      <c r="J76" s="54">
        <v>642</v>
      </c>
      <c r="K76" s="54">
        <v>644</v>
      </c>
      <c r="L76" s="53">
        <f t="shared" si="0"/>
        <v>618.9</v>
      </c>
    </row>
    <row r="77" spans="1:12" ht="12" customHeight="1" x14ac:dyDescent="0.2">
      <c r="A77" s="52" t="str">
        <f>'Pregnant Women Participating'!A77</f>
        <v>Wyoming</v>
      </c>
      <c r="B77" s="53">
        <v>207</v>
      </c>
      <c r="C77" s="54">
        <v>205</v>
      </c>
      <c r="D77" s="54">
        <v>180</v>
      </c>
      <c r="E77" s="54">
        <v>173</v>
      </c>
      <c r="F77" s="54">
        <v>182</v>
      </c>
      <c r="G77" s="54">
        <v>184</v>
      </c>
      <c r="H77" s="54">
        <v>162</v>
      </c>
      <c r="I77" s="54">
        <v>182</v>
      </c>
      <c r="J77" s="54">
        <v>152</v>
      </c>
      <c r="K77" s="54">
        <v>173</v>
      </c>
      <c r="L77" s="53">
        <f t="shared" si="0"/>
        <v>180</v>
      </c>
    </row>
    <row r="78" spans="1:12" ht="12" customHeight="1" x14ac:dyDescent="0.2">
      <c r="A78" s="52" t="str">
        <f>'Pregnant Women Participating'!A78</f>
        <v>Ute Mountain Ute Tribe, CO</v>
      </c>
      <c r="B78" s="53">
        <v>9</v>
      </c>
      <c r="C78" s="54">
        <v>9</v>
      </c>
      <c r="D78" s="54">
        <v>6</v>
      </c>
      <c r="E78" s="54">
        <v>4</v>
      </c>
      <c r="F78" s="54">
        <v>4</v>
      </c>
      <c r="G78" s="54">
        <v>2</v>
      </c>
      <c r="H78" s="54">
        <v>3</v>
      </c>
      <c r="I78" s="54">
        <v>5</v>
      </c>
      <c r="J78" s="54">
        <v>5</v>
      </c>
      <c r="K78" s="54">
        <v>7</v>
      </c>
      <c r="L78" s="53">
        <f t="shared" si="0"/>
        <v>5.4</v>
      </c>
    </row>
    <row r="79" spans="1:12" ht="12" customHeight="1" x14ac:dyDescent="0.2">
      <c r="A79" s="52" t="str">
        <f>'Pregnant Women Participating'!A79</f>
        <v>Omaha Sioux, NE</v>
      </c>
      <c r="B79" s="53">
        <v>5</v>
      </c>
      <c r="C79" s="54">
        <v>6</v>
      </c>
      <c r="D79" s="54">
        <v>4</v>
      </c>
      <c r="E79" s="54">
        <v>4</v>
      </c>
      <c r="F79" s="54">
        <v>3</v>
      </c>
      <c r="G79" s="54">
        <v>5</v>
      </c>
      <c r="H79" s="54">
        <v>4</v>
      </c>
      <c r="I79" s="54">
        <v>3</v>
      </c>
      <c r="J79" s="54">
        <v>4</v>
      </c>
      <c r="K79" s="54">
        <v>4</v>
      </c>
      <c r="L79" s="53">
        <f t="shared" si="0"/>
        <v>4.2</v>
      </c>
    </row>
    <row r="80" spans="1:12" ht="12" customHeight="1" x14ac:dyDescent="0.2">
      <c r="A80" s="52" t="str">
        <f>'Pregnant Women Participating'!A80</f>
        <v>Santee Sioux, NE</v>
      </c>
      <c r="B80" s="53">
        <v>1</v>
      </c>
      <c r="C80" s="54">
        <v>1</v>
      </c>
      <c r="D80" s="54">
        <v>1</v>
      </c>
      <c r="E80" s="54">
        <v>1</v>
      </c>
      <c r="F80" s="54">
        <v>1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3">
        <f t="shared" si="0"/>
        <v>0.5</v>
      </c>
    </row>
    <row r="81" spans="1:12" ht="12" customHeight="1" x14ac:dyDescent="0.2">
      <c r="A81" s="52" t="str">
        <f>'Pregnant Women Participating'!A81</f>
        <v>Winnebago Tribe, NE</v>
      </c>
      <c r="B81" s="53">
        <v>1</v>
      </c>
      <c r="C81" s="54">
        <v>1</v>
      </c>
      <c r="D81" s="54">
        <v>2</v>
      </c>
      <c r="E81" s="54">
        <v>2</v>
      </c>
      <c r="F81" s="54">
        <v>1</v>
      </c>
      <c r="G81" s="54">
        <v>1</v>
      </c>
      <c r="H81" s="54">
        <v>1</v>
      </c>
      <c r="I81" s="54">
        <v>1</v>
      </c>
      <c r="J81" s="54">
        <v>0</v>
      </c>
      <c r="K81" s="54">
        <v>0</v>
      </c>
      <c r="L81" s="53">
        <f t="shared" si="0"/>
        <v>1</v>
      </c>
    </row>
    <row r="82" spans="1:12" ht="12" customHeight="1" x14ac:dyDescent="0.2">
      <c r="A82" s="52" t="str">
        <f>'Pregnant Women Participating'!A82</f>
        <v>Standing Rock Sioux Tribe, ND</v>
      </c>
      <c r="B82" s="53">
        <v>1</v>
      </c>
      <c r="C82" s="54">
        <v>1</v>
      </c>
      <c r="D82" s="54">
        <v>2</v>
      </c>
      <c r="E82" s="54">
        <v>2</v>
      </c>
      <c r="F82" s="54">
        <v>1</v>
      </c>
      <c r="G82" s="54">
        <v>2</v>
      </c>
      <c r="H82" s="54">
        <v>4</v>
      </c>
      <c r="I82" s="54">
        <v>3</v>
      </c>
      <c r="J82" s="54">
        <v>3</v>
      </c>
      <c r="K82" s="54">
        <v>3</v>
      </c>
      <c r="L82" s="53">
        <f t="shared" si="0"/>
        <v>2.2000000000000002</v>
      </c>
    </row>
    <row r="83" spans="1:12" ht="12" customHeight="1" x14ac:dyDescent="0.2">
      <c r="A83" s="52" t="str">
        <f>'Pregnant Women Participating'!A83</f>
        <v>Three Affiliated Tribes, ND</v>
      </c>
      <c r="B83" s="53">
        <v>4</v>
      </c>
      <c r="C83" s="54">
        <v>4</v>
      </c>
      <c r="D83" s="54">
        <v>4</v>
      </c>
      <c r="E83" s="54">
        <v>4</v>
      </c>
      <c r="F83" s="54">
        <v>3</v>
      </c>
      <c r="G83" s="54">
        <v>3</v>
      </c>
      <c r="H83" s="54">
        <v>4</v>
      </c>
      <c r="I83" s="54">
        <v>1</v>
      </c>
      <c r="J83" s="54">
        <v>2</v>
      </c>
      <c r="K83" s="54">
        <v>2</v>
      </c>
      <c r="L83" s="53">
        <f t="shared" si="0"/>
        <v>3.1</v>
      </c>
    </row>
    <row r="84" spans="1:12" ht="12" customHeight="1" x14ac:dyDescent="0.2">
      <c r="A84" s="52" t="str">
        <f>'Pregnant Women Participating'!A84</f>
        <v>Cheyenne River Sioux, SD</v>
      </c>
      <c r="B84" s="53">
        <v>11</v>
      </c>
      <c r="C84" s="54">
        <v>10</v>
      </c>
      <c r="D84" s="54">
        <v>12</v>
      </c>
      <c r="E84" s="54">
        <v>11</v>
      </c>
      <c r="F84" s="54">
        <v>11</v>
      </c>
      <c r="G84" s="54">
        <v>8</v>
      </c>
      <c r="H84" s="54">
        <v>8</v>
      </c>
      <c r="I84" s="54">
        <v>8</v>
      </c>
      <c r="J84" s="54">
        <v>7</v>
      </c>
      <c r="K84" s="54">
        <v>9</v>
      </c>
      <c r="L84" s="53">
        <f t="shared" si="0"/>
        <v>9.5</v>
      </c>
    </row>
    <row r="85" spans="1:12" ht="12" customHeight="1" x14ac:dyDescent="0.2">
      <c r="A85" s="52" t="str">
        <f>'Pregnant Women Participating'!A85</f>
        <v>Rosebud Sioux, SD</v>
      </c>
      <c r="B85" s="53">
        <v>23</v>
      </c>
      <c r="C85" s="54">
        <v>29</v>
      </c>
      <c r="D85" s="54">
        <v>29</v>
      </c>
      <c r="E85" s="54">
        <v>32</v>
      </c>
      <c r="F85" s="54">
        <v>31</v>
      </c>
      <c r="G85" s="54">
        <v>33</v>
      </c>
      <c r="H85" s="54">
        <v>30</v>
      </c>
      <c r="I85" s="54">
        <v>29</v>
      </c>
      <c r="J85" s="54">
        <v>31</v>
      </c>
      <c r="K85" s="54">
        <v>31</v>
      </c>
      <c r="L85" s="53">
        <f t="shared" si="0"/>
        <v>29.8</v>
      </c>
    </row>
    <row r="86" spans="1:12" ht="12" customHeight="1" x14ac:dyDescent="0.2">
      <c r="A86" s="52" t="str">
        <f>'Pregnant Women Participating'!A86</f>
        <v>Northern Arapahoe, WY</v>
      </c>
      <c r="B86" s="53">
        <v>13</v>
      </c>
      <c r="C86" s="54">
        <v>9</v>
      </c>
      <c r="D86" s="54">
        <v>8</v>
      </c>
      <c r="E86" s="54">
        <v>6</v>
      </c>
      <c r="F86" s="54">
        <v>5</v>
      </c>
      <c r="G86" s="54">
        <v>5</v>
      </c>
      <c r="H86" s="54">
        <v>7</v>
      </c>
      <c r="I86" s="54">
        <v>10</v>
      </c>
      <c r="J86" s="54">
        <v>8</v>
      </c>
      <c r="K86" s="54">
        <v>7</v>
      </c>
      <c r="L86" s="53">
        <f t="shared" si="0"/>
        <v>7.8</v>
      </c>
    </row>
    <row r="87" spans="1:12" ht="12" customHeight="1" x14ac:dyDescent="0.2">
      <c r="A87" s="52" t="str">
        <f>'Pregnant Women Participating'!A87</f>
        <v>Shoshone Tribe, WY</v>
      </c>
      <c r="B87" s="53">
        <v>1</v>
      </c>
      <c r="C87" s="54">
        <v>1</v>
      </c>
      <c r="D87" s="54">
        <v>1</v>
      </c>
      <c r="E87" s="54">
        <v>1</v>
      </c>
      <c r="F87" s="54">
        <v>1</v>
      </c>
      <c r="G87" s="54">
        <v>1</v>
      </c>
      <c r="H87" s="54">
        <v>2</v>
      </c>
      <c r="I87" s="54">
        <v>1</v>
      </c>
      <c r="J87" s="54">
        <v>1</v>
      </c>
      <c r="K87" s="54">
        <v>1</v>
      </c>
      <c r="L87" s="53">
        <f t="shared" si="0"/>
        <v>1.1000000000000001</v>
      </c>
    </row>
    <row r="88" spans="1:12" s="58" customFormat="1" ht="24.75" customHeight="1" x14ac:dyDescent="0.2">
      <c r="A88" s="55" t="str">
        <f>'Pregnant Women Participating'!A88</f>
        <v>Mountain Plains</v>
      </c>
      <c r="B88" s="56">
        <v>13483</v>
      </c>
      <c r="C88" s="57">
        <v>13075</v>
      </c>
      <c r="D88" s="57">
        <v>12915</v>
      </c>
      <c r="E88" s="57">
        <v>12784</v>
      </c>
      <c r="F88" s="57">
        <v>12527</v>
      </c>
      <c r="G88" s="57">
        <v>12582</v>
      </c>
      <c r="H88" s="57">
        <v>12452</v>
      </c>
      <c r="I88" s="57">
        <v>12274</v>
      </c>
      <c r="J88" s="57">
        <v>12257</v>
      </c>
      <c r="K88" s="57">
        <v>12249</v>
      </c>
      <c r="L88" s="56">
        <f t="shared" si="0"/>
        <v>12659.8</v>
      </c>
    </row>
    <row r="89" spans="1:12" ht="12" customHeight="1" x14ac:dyDescent="0.2">
      <c r="A89" s="59" t="str">
        <f>'Pregnant Women Participating'!A89</f>
        <v>Alaska</v>
      </c>
      <c r="B89" s="53">
        <v>550</v>
      </c>
      <c r="C89" s="54">
        <v>571</v>
      </c>
      <c r="D89" s="54">
        <v>576</v>
      </c>
      <c r="E89" s="54">
        <v>570</v>
      </c>
      <c r="F89" s="54">
        <v>575</v>
      </c>
      <c r="G89" s="54">
        <v>566</v>
      </c>
      <c r="H89" s="54">
        <v>575</v>
      </c>
      <c r="I89" s="54">
        <v>583</v>
      </c>
      <c r="J89" s="54">
        <v>576</v>
      </c>
      <c r="K89" s="54">
        <v>587</v>
      </c>
      <c r="L89" s="53">
        <f t="shared" si="0"/>
        <v>572.9</v>
      </c>
    </row>
    <row r="90" spans="1:12" ht="12" customHeight="1" x14ac:dyDescent="0.2">
      <c r="A90" s="59" t="str">
        <f>'Pregnant Women Participating'!A90</f>
        <v>American Samoa</v>
      </c>
      <c r="B90" s="53">
        <v>216</v>
      </c>
      <c r="C90" s="54">
        <v>218</v>
      </c>
      <c r="D90" s="54">
        <v>226</v>
      </c>
      <c r="E90" s="54">
        <v>227</v>
      </c>
      <c r="F90" s="54">
        <v>211</v>
      </c>
      <c r="G90" s="54">
        <v>209</v>
      </c>
      <c r="H90" s="54">
        <v>207</v>
      </c>
      <c r="I90" s="54">
        <v>216</v>
      </c>
      <c r="J90" s="54">
        <v>208</v>
      </c>
      <c r="K90" s="54">
        <v>195</v>
      </c>
      <c r="L90" s="53">
        <f t="shared" si="0"/>
        <v>213.3</v>
      </c>
    </row>
    <row r="91" spans="1:12" ht="12" customHeight="1" x14ac:dyDescent="0.2">
      <c r="A91" s="59" t="str">
        <f>'Pregnant Women Participating'!A91</f>
        <v>California</v>
      </c>
      <c r="B91" s="53">
        <v>44762</v>
      </c>
      <c r="C91" s="54">
        <v>43797</v>
      </c>
      <c r="D91" s="54">
        <v>43693</v>
      </c>
      <c r="E91" s="54">
        <v>43551</v>
      </c>
      <c r="F91" s="54">
        <v>43187</v>
      </c>
      <c r="G91" s="54">
        <v>43434</v>
      </c>
      <c r="H91" s="54">
        <v>43212</v>
      </c>
      <c r="I91" s="54">
        <v>43211</v>
      </c>
      <c r="J91" s="54">
        <v>43241</v>
      </c>
      <c r="K91" s="54">
        <v>43261</v>
      </c>
      <c r="L91" s="53">
        <f t="shared" si="0"/>
        <v>43534.9</v>
      </c>
    </row>
    <row r="92" spans="1:12" ht="12" customHeight="1" x14ac:dyDescent="0.2">
      <c r="A92" s="59" t="str">
        <f>'Pregnant Women Participating'!A92</f>
        <v>Guam</v>
      </c>
      <c r="B92" s="53">
        <v>298</v>
      </c>
      <c r="C92" s="54">
        <v>286</v>
      </c>
      <c r="D92" s="54">
        <v>304</v>
      </c>
      <c r="E92" s="54">
        <v>334</v>
      </c>
      <c r="F92" s="54">
        <v>322</v>
      </c>
      <c r="G92" s="54">
        <v>323</v>
      </c>
      <c r="H92" s="54">
        <v>309</v>
      </c>
      <c r="I92" s="54">
        <v>325</v>
      </c>
      <c r="J92" s="54">
        <v>335</v>
      </c>
      <c r="K92" s="54">
        <v>337</v>
      </c>
      <c r="L92" s="53">
        <f t="shared" si="0"/>
        <v>317.3</v>
      </c>
    </row>
    <row r="93" spans="1:12" ht="12" customHeight="1" x14ac:dyDescent="0.2">
      <c r="A93" s="59" t="str">
        <f>'Pregnant Women Participating'!A93</f>
        <v>Hawaii</v>
      </c>
      <c r="B93" s="53">
        <v>1028</v>
      </c>
      <c r="C93" s="54">
        <v>1002</v>
      </c>
      <c r="D93" s="54">
        <v>987</v>
      </c>
      <c r="E93" s="54">
        <v>1023</v>
      </c>
      <c r="F93" s="54">
        <v>987</v>
      </c>
      <c r="G93" s="54">
        <v>995</v>
      </c>
      <c r="H93" s="54">
        <v>993</v>
      </c>
      <c r="I93" s="54">
        <v>955</v>
      </c>
      <c r="J93" s="54">
        <v>1008</v>
      </c>
      <c r="K93" s="54">
        <v>1012</v>
      </c>
      <c r="L93" s="53">
        <f t="shared" si="0"/>
        <v>999</v>
      </c>
    </row>
    <row r="94" spans="1:12" ht="12" customHeight="1" x14ac:dyDescent="0.2">
      <c r="A94" s="59" t="str">
        <f>'Pregnant Women Participating'!A94</f>
        <v>Idaho</v>
      </c>
      <c r="B94" s="53">
        <v>1188</v>
      </c>
      <c r="C94" s="54">
        <v>1162</v>
      </c>
      <c r="D94" s="54">
        <v>1113</v>
      </c>
      <c r="E94" s="54">
        <v>1149</v>
      </c>
      <c r="F94" s="54">
        <v>1078</v>
      </c>
      <c r="G94" s="54">
        <v>1090</v>
      </c>
      <c r="H94" s="54">
        <v>1058</v>
      </c>
      <c r="I94" s="54">
        <v>1029</v>
      </c>
      <c r="J94" s="54">
        <v>1078</v>
      </c>
      <c r="K94" s="54">
        <v>1057</v>
      </c>
      <c r="L94" s="53">
        <f t="shared" si="0"/>
        <v>1100.2</v>
      </c>
    </row>
    <row r="95" spans="1:12" ht="12" customHeight="1" x14ac:dyDescent="0.2">
      <c r="A95" s="59" t="str">
        <f>'Pregnant Women Participating'!A95</f>
        <v>Nevada</v>
      </c>
      <c r="B95" s="53">
        <v>2427</v>
      </c>
      <c r="C95" s="54">
        <v>2318</v>
      </c>
      <c r="D95" s="54">
        <v>2347</v>
      </c>
      <c r="E95" s="54">
        <v>2263</v>
      </c>
      <c r="F95" s="54">
        <v>2146</v>
      </c>
      <c r="G95" s="54">
        <v>2170</v>
      </c>
      <c r="H95" s="54">
        <v>2174</v>
      </c>
      <c r="I95" s="54">
        <v>2147</v>
      </c>
      <c r="J95" s="54">
        <v>2103</v>
      </c>
      <c r="K95" s="54">
        <v>2113</v>
      </c>
      <c r="L95" s="53">
        <f t="shared" si="0"/>
        <v>2220.8000000000002</v>
      </c>
    </row>
    <row r="96" spans="1:12" ht="12" customHeight="1" x14ac:dyDescent="0.2">
      <c r="A96" s="59" t="str">
        <f>'Pregnant Women Participating'!A96</f>
        <v>Oregon</v>
      </c>
      <c r="B96" s="53">
        <v>2698</v>
      </c>
      <c r="C96" s="54">
        <v>2667</v>
      </c>
      <c r="D96" s="54">
        <v>2643</v>
      </c>
      <c r="E96" s="54">
        <v>2619</v>
      </c>
      <c r="F96" s="54">
        <v>2610</v>
      </c>
      <c r="G96" s="54">
        <v>2578</v>
      </c>
      <c r="H96" s="54">
        <v>2558</v>
      </c>
      <c r="I96" s="54">
        <v>2489</v>
      </c>
      <c r="J96" s="54">
        <v>2472</v>
      </c>
      <c r="K96" s="54">
        <v>2468</v>
      </c>
      <c r="L96" s="53">
        <f t="shared" si="0"/>
        <v>2580.1999999999998</v>
      </c>
    </row>
    <row r="97" spans="1:12" ht="12" customHeight="1" x14ac:dyDescent="0.2">
      <c r="A97" s="59" t="str">
        <f>'Pregnant Women Participating'!A97</f>
        <v>Washington</v>
      </c>
      <c r="B97" s="53">
        <v>3250</v>
      </c>
      <c r="C97" s="54">
        <v>3147</v>
      </c>
      <c r="D97" s="54">
        <v>3083</v>
      </c>
      <c r="E97" s="54">
        <v>3041</v>
      </c>
      <c r="F97" s="54">
        <v>3015</v>
      </c>
      <c r="G97" s="54">
        <v>3046</v>
      </c>
      <c r="H97" s="54">
        <v>3060</v>
      </c>
      <c r="I97" s="54">
        <v>3065</v>
      </c>
      <c r="J97" s="54">
        <v>2975</v>
      </c>
      <c r="K97" s="54">
        <v>3070</v>
      </c>
      <c r="L97" s="53">
        <f t="shared" si="0"/>
        <v>3075.2</v>
      </c>
    </row>
    <row r="98" spans="1:12" ht="12" customHeight="1" x14ac:dyDescent="0.2">
      <c r="A98" s="59" t="str">
        <f>'Pregnant Women Participating'!A98</f>
        <v>Northern Marianas</v>
      </c>
      <c r="B98" s="53">
        <v>143</v>
      </c>
      <c r="C98" s="54">
        <v>148</v>
      </c>
      <c r="D98" s="54">
        <v>154</v>
      </c>
      <c r="E98" s="54">
        <v>150</v>
      </c>
      <c r="F98" s="54">
        <v>153</v>
      </c>
      <c r="G98" s="54">
        <v>151</v>
      </c>
      <c r="H98" s="54">
        <v>144</v>
      </c>
      <c r="I98" s="54">
        <v>147</v>
      </c>
      <c r="J98" s="54">
        <v>156</v>
      </c>
      <c r="K98" s="54">
        <v>150</v>
      </c>
      <c r="L98" s="53">
        <f t="shared" si="0"/>
        <v>149.6</v>
      </c>
    </row>
    <row r="99" spans="1:12" ht="12" customHeight="1" x14ac:dyDescent="0.2">
      <c r="A99" s="59" t="str">
        <f>'Pregnant Women Participating'!A99</f>
        <v>Inter-Tribal Council, NV</v>
      </c>
      <c r="B99" s="53">
        <v>13</v>
      </c>
      <c r="C99" s="54">
        <v>13</v>
      </c>
      <c r="D99" s="54">
        <v>11</v>
      </c>
      <c r="E99" s="54">
        <v>15</v>
      </c>
      <c r="F99" s="54">
        <v>16</v>
      </c>
      <c r="G99" s="54">
        <v>13</v>
      </c>
      <c r="H99" s="54">
        <v>13</v>
      </c>
      <c r="I99" s="54">
        <v>10</v>
      </c>
      <c r="J99" s="54">
        <v>10</v>
      </c>
      <c r="K99" s="54">
        <v>9</v>
      </c>
      <c r="L99" s="53">
        <f t="shared" si="0"/>
        <v>12.3</v>
      </c>
    </row>
    <row r="100" spans="1:12" s="58" customFormat="1" ht="24.75" customHeight="1" x14ac:dyDescent="0.2">
      <c r="A100" s="55" t="str">
        <f>'Pregnant Women Participating'!A100</f>
        <v>Western Region</v>
      </c>
      <c r="B100" s="56">
        <v>56573</v>
      </c>
      <c r="C100" s="57">
        <v>55329</v>
      </c>
      <c r="D100" s="57">
        <v>55137</v>
      </c>
      <c r="E100" s="57">
        <v>54942</v>
      </c>
      <c r="F100" s="57">
        <v>54300</v>
      </c>
      <c r="G100" s="57">
        <v>54575</v>
      </c>
      <c r="H100" s="57">
        <v>54303</v>
      </c>
      <c r="I100" s="57">
        <v>54177</v>
      </c>
      <c r="J100" s="57">
        <v>54162</v>
      </c>
      <c r="K100" s="57">
        <v>54259</v>
      </c>
      <c r="L100" s="56">
        <f t="shared" si="0"/>
        <v>54775.7</v>
      </c>
    </row>
    <row r="101" spans="1:12" s="63" customFormat="1" ht="16.5" customHeight="1" thickBot="1" x14ac:dyDescent="0.25">
      <c r="A101" s="60" t="str">
        <f>'Pregnant Women Participating'!A101</f>
        <v>TOTAL</v>
      </c>
      <c r="B101" s="61">
        <v>383227</v>
      </c>
      <c r="C101" s="62">
        <v>376166</v>
      </c>
      <c r="D101" s="62">
        <v>373531</v>
      </c>
      <c r="E101" s="62">
        <v>370514</v>
      </c>
      <c r="F101" s="62">
        <v>366914</v>
      </c>
      <c r="G101" s="62">
        <v>367729</v>
      </c>
      <c r="H101" s="62">
        <v>365874</v>
      </c>
      <c r="I101" s="62">
        <v>363253</v>
      </c>
      <c r="J101" s="62">
        <v>362243</v>
      </c>
      <c r="K101" s="62">
        <v>361395</v>
      </c>
      <c r="L101" s="61">
        <f t="shared" si="0"/>
        <v>369084.6</v>
      </c>
    </row>
    <row r="102" spans="1:12" ht="12.75" customHeight="1" thickTop="1" x14ac:dyDescent="0.2">
      <c r="A102" s="64"/>
    </row>
    <row r="103" spans="1:12" x14ac:dyDescent="0.2">
      <c r="A103" s="64"/>
    </row>
    <row r="104" spans="1:12" s="65" customFormat="1" ht="12.75" x14ac:dyDescent="0.2">
      <c r="A104" s="44" t="s">
        <v>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tr">
        <f>'Pregnant Women Participating'!A6</f>
        <v>Connecticut</v>
      </c>
      <c r="B6" s="12">
        <v>4567</v>
      </c>
      <c r="C6" s="4">
        <v>4502</v>
      </c>
      <c r="D6" s="4">
        <v>4421</v>
      </c>
      <c r="E6" s="4">
        <v>4371</v>
      </c>
      <c r="F6" s="4">
        <v>4289</v>
      </c>
      <c r="G6" s="4">
        <v>4291</v>
      </c>
      <c r="H6" s="4">
        <v>4398</v>
      </c>
      <c r="I6" s="4">
        <v>4365</v>
      </c>
      <c r="J6" s="4">
        <v>4293</v>
      </c>
      <c r="K6" s="4">
        <v>4218</v>
      </c>
      <c r="L6" s="12">
        <f t="shared" ref="L6:L14" si="0">IF(SUM(B6:K6)&gt;0,AVERAGE(B6:K6)," ")</f>
        <v>4371.5</v>
      </c>
    </row>
    <row r="7" spans="1:12" ht="12" customHeight="1" x14ac:dyDescent="0.2">
      <c r="A7" s="7" t="str">
        <f>'Pregnant Women Participating'!A7</f>
        <v>Maine</v>
      </c>
      <c r="B7" s="12">
        <v>1808</v>
      </c>
      <c r="C7" s="4">
        <v>1757</v>
      </c>
      <c r="D7" s="4">
        <v>1704</v>
      </c>
      <c r="E7" s="4">
        <v>1744</v>
      </c>
      <c r="F7" s="4">
        <v>1765</v>
      </c>
      <c r="G7" s="4">
        <v>1770</v>
      </c>
      <c r="H7" s="4">
        <v>1779</v>
      </c>
      <c r="I7" s="4">
        <v>1765</v>
      </c>
      <c r="J7" s="4">
        <v>1753</v>
      </c>
      <c r="K7" s="4">
        <v>1701</v>
      </c>
      <c r="L7" s="12">
        <f t="shared" si="0"/>
        <v>1754.6</v>
      </c>
    </row>
    <row r="8" spans="1:12" ht="12" customHeight="1" x14ac:dyDescent="0.2">
      <c r="A8" s="7" t="str">
        <f>'Pregnant Women Participating'!A8</f>
        <v>Massachusetts</v>
      </c>
      <c r="B8" s="12">
        <v>11094</v>
      </c>
      <c r="C8" s="4">
        <v>10766</v>
      </c>
      <c r="D8" s="4">
        <v>10691</v>
      </c>
      <c r="E8" s="4">
        <v>10499</v>
      </c>
      <c r="F8" s="4">
        <v>10309</v>
      </c>
      <c r="G8" s="4">
        <v>10448</v>
      </c>
      <c r="H8" s="4">
        <v>10396</v>
      </c>
      <c r="I8" s="4">
        <v>10370</v>
      </c>
      <c r="J8" s="4">
        <v>10279</v>
      </c>
      <c r="K8" s="4">
        <v>10258</v>
      </c>
      <c r="L8" s="12">
        <f t="shared" si="0"/>
        <v>10511</v>
      </c>
    </row>
    <row r="9" spans="1:12" ht="12" customHeight="1" x14ac:dyDescent="0.2">
      <c r="A9" s="7" t="str">
        <f>'Pregnant Women Participating'!A9</f>
        <v>New Hampshire</v>
      </c>
      <c r="B9" s="12">
        <v>1071</v>
      </c>
      <c r="C9" s="4">
        <v>1065</v>
      </c>
      <c r="D9" s="4">
        <v>1058</v>
      </c>
      <c r="E9" s="4">
        <v>1066</v>
      </c>
      <c r="F9" s="4">
        <v>1027</v>
      </c>
      <c r="G9" s="4">
        <v>1041</v>
      </c>
      <c r="H9" s="4">
        <v>1049</v>
      </c>
      <c r="I9" s="4">
        <v>1054</v>
      </c>
      <c r="J9" s="4">
        <v>1072</v>
      </c>
      <c r="K9" s="4">
        <v>1083</v>
      </c>
      <c r="L9" s="12">
        <f t="shared" si="0"/>
        <v>1058.5999999999999</v>
      </c>
    </row>
    <row r="10" spans="1:12" ht="12" customHeight="1" x14ac:dyDescent="0.2">
      <c r="A10" s="7" t="str">
        <f>'Pregnant Women Participating'!A10</f>
        <v>New York</v>
      </c>
      <c r="B10" s="12">
        <v>51248</v>
      </c>
      <c r="C10" s="4">
        <v>50767</v>
      </c>
      <c r="D10" s="4">
        <v>50524</v>
      </c>
      <c r="E10" s="4">
        <v>50387</v>
      </c>
      <c r="F10" s="4">
        <v>50255</v>
      </c>
      <c r="G10" s="4">
        <v>50392</v>
      </c>
      <c r="H10" s="4">
        <v>50439</v>
      </c>
      <c r="I10" s="4">
        <v>50245</v>
      </c>
      <c r="J10" s="4">
        <v>50210</v>
      </c>
      <c r="K10" s="4">
        <v>49967</v>
      </c>
      <c r="L10" s="12">
        <f t="shared" si="0"/>
        <v>50443.4</v>
      </c>
    </row>
    <row r="11" spans="1:12" ht="12" customHeight="1" x14ac:dyDescent="0.2">
      <c r="A11" s="7" t="str">
        <f>'Pregnant Women Participating'!A11</f>
        <v>Rhode Island</v>
      </c>
      <c r="B11" s="12">
        <v>1511</v>
      </c>
      <c r="C11" s="4">
        <v>1428</v>
      </c>
      <c r="D11" s="4">
        <v>1403</v>
      </c>
      <c r="E11" s="4">
        <v>1419</v>
      </c>
      <c r="F11" s="4">
        <v>1390</v>
      </c>
      <c r="G11" s="4">
        <v>1413</v>
      </c>
      <c r="H11" s="4">
        <v>1351</v>
      </c>
      <c r="I11" s="4">
        <v>1372</v>
      </c>
      <c r="J11" s="4">
        <v>1353</v>
      </c>
      <c r="K11" s="4">
        <v>1335</v>
      </c>
      <c r="L11" s="12">
        <f t="shared" si="0"/>
        <v>1397.5</v>
      </c>
    </row>
    <row r="12" spans="1:12" ht="12" customHeight="1" x14ac:dyDescent="0.2">
      <c r="A12" s="7" t="str">
        <f>'Pregnant Women Participating'!A12</f>
        <v>Vermont</v>
      </c>
      <c r="B12" s="12">
        <v>1091</v>
      </c>
      <c r="C12" s="4">
        <v>1081</v>
      </c>
      <c r="D12" s="4">
        <v>1106</v>
      </c>
      <c r="E12" s="4">
        <v>1106</v>
      </c>
      <c r="F12" s="4">
        <v>1118</v>
      </c>
      <c r="G12" s="4">
        <v>1139</v>
      </c>
      <c r="H12" s="4">
        <v>1136</v>
      </c>
      <c r="I12" s="4">
        <v>1125</v>
      </c>
      <c r="J12" s="4">
        <v>1122</v>
      </c>
      <c r="K12" s="4">
        <v>1141</v>
      </c>
      <c r="L12" s="12">
        <f t="shared" si="0"/>
        <v>1116.5</v>
      </c>
    </row>
    <row r="13" spans="1:12" ht="12" customHeight="1" x14ac:dyDescent="0.2">
      <c r="A13" s="7" t="str">
        <f>'Pregnant Women Participating'!A13</f>
        <v>Virgin Islands</v>
      </c>
      <c r="B13" s="12">
        <v>345</v>
      </c>
      <c r="C13" s="4">
        <v>338</v>
      </c>
      <c r="D13" s="4">
        <v>325</v>
      </c>
      <c r="E13" s="4">
        <v>326</v>
      </c>
      <c r="F13" s="4">
        <v>318</v>
      </c>
      <c r="G13" s="4">
        <v>309</v>
      </c>
      <c r="H13" s="4">
        <v>304</v>
      </c>
      <c r="I13" s="4">
        <v>293</v>
      </c>
      <c r="J13" s="4">
        <v>304</v>
      </c>
      <c r="K13" s="4">
        <v>0</v>
      </c>
      <c r="L13" s="12">
        <f t="shared" si="0"/>
        <v>286.2</v>
      </c>
    </row>
    <row r="14" spans="1:12" ht="12" customHeight="1" x14ac:dyDescent="0.2">
      <c r="A14" s="7" t="str">
        <f>'Pregnant Women Participating'!A14</f>
        <v>Pleasant Point, ME</v>
      </c>
      <c r="B14" s="12">
        <v>2</v>
      </c>
      <c r="C14" s="4">
        <v>2</v>
      </c>
      <c r="D14" s="4">
        <v>2</v>
      </c>
      <c r="E14" s="4">
        <v>3</v>
      </c>
      <c r="F14" s="4">
        <v>3</v>
      </c>
      <c r="G14" s="4">
        <v>5</v>
      </c>
      <c r="H14" s="4">
        <v>4</v>
      </c>
      <c r="I14" s="4">
        <v>4</v>
      </c>
      <c r="J14" s="4">
        <v>2</v>
      </c>
      <c r="K14" s="4">
        <v>0</v>
      </c>
      <c r="L14" s="12">
        <f t="shared" si="0"/>
        <v>2.7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72737</v>
      </c>
      <c r="C15" s="14">
        <v>71706</v>
      </c>
      <c r="D15" s="14">
        <v>71234</v>
      </c>
      <c r="E15" s="14">
        <v>70921</v>
      </c>
      <c r="F15" s="14">
        <v>70474</v>
      </c>
      <c r="G15" s="14">
        <v>70808</v>
      </c>
      <c r="H15" s="14">
        <v>70856</v>
      </c>
      <c r="I15" s="14">
        <v>70593</v>
      </c>
      <c r="J15" s="14">
        <v>70388</v>
      </c>
      <c r="K15" s="14">
        <v>69703</v>
      </c>
      <c r="L15" s="15">
        <f t="shared" ref="L15:L101" si="1">IF(SUM(B15:K15)&gt;0,AVERAGE(B15:K15)," ")</f>
        <v>70942</v>
      </c>
    </row>
    <row r="16" spans="1:12" ht="12" customHeight="1" x14ac:dyDescent="0.2">
      <c r="A16" s="7" t="str">
        <f>'Pregnant Women Participating'!A16</f>
        <v>Delaware</v>
      </c>
      <c r="B16" s="12">
        <v>1907</v>
      </c>
      <c r="C16" s="4">
        <v>1857</v>
      </c>
      <c r="D16" s="4">
        <v>1912</v>
      </c>
      <c r="E16" s="4">
        <v>1945</v>
      </c>
      <c r="F16" s="4">
        <v>1961</v>
      </c>
      <c r="G16" s="4">
        <v>1986</v>
      </c>
      <c r="H16" s="4">
        <v>1974</v>
      </c>
      <c r="I16" s="4">
        <v>1936</v>
      </c>
      <c r="J16" s="4">
        <v>1926</v>
      </c>
      <c r="K16" s="4">
        <v>1952</v>
      </c>
      <c r="L16" s="12">
        <f t="shared" si="1"/>
        <v>1935.6</v>
      </c>
    </row>
    <row r="17" spans="1:12" ht="12" customHeight="1" x14ac:dyDescent="0.2">
      <c r="A17" s="7" t="str">
        <f>'Pregnant Women Participating'!A17</f>
        <v>District of Columbia</v>
      </c>
      <c r="B17" s="12">
        <v>1303</v>
      </c>
      <c r="C17" s="4">
        <v>1260</v>
      </c>
      <c r="D17" s="4">
        <v>1294</v>
      </c>
      <c r="E17" s="4">
        <v>1290</v>
      </c>
      <c r="F17" s="4">
        <v>1266</v>
      </c>
      <c r="G17" s="4">
        <v>1255</v>
      </c>
      <c r="H17" s="4">
        <v>1229</v>
      </c>
      <c r="I17" s="4">
        <v>1228</v>
      </c>
      <c r="J17" s="4">
        <v>1228</v>
      </c>
      <c r="K17" s="4">
        <v>1241</v>
      </c>
      <c r="L17" s="12">
        <f t="shared" si="1"/>
        <v>1259.4000000000001</v>
      </c>
    </row>
    <row r="18" spans="1:12" ht="12" customHeight="1" x14ac:dyDescent="0.2">
      <c r="A18" s="7" t="str">
        <f>'Pregnant Women Participating'!A18</f>
        <v>Maryland</v>
      </c>
      <c r="B18" s="12">
        <v>12466</v>
      </c>
      <c r="C18" s="4">
        <v>12308</v>
      </c>
      <c r="D18" s="4">
        <v>11996</v>
      </c>
      <c r="E18" s="4">
        <v>11750</v>
      </c>
      <c r="F18" s="4">
        <v>11586</v>
      </c>
      <c r="G18" s="4">
        <v>11648</v>
      </c>
      <c r="H18" s="4">
        <v>11561</v>
      </c>
      <c r="I18" s="4">
        <v>11508</v>
      </c>
      <c r="J18" s="4">
        <v>11430</v>
      </c>
      <c r="K18" s="4">
        <v>11360</v>
      </c>
      <c r="L18" s="12">
        <f t="shared" si="1"/>
        <v>11761.3</v>
      </c>
    </row>
    <row r="19" spans="1:12" ht="12" customHeight="1" x14ac:dyDescent="0.2">
      <c r="A19" s="7" t="str">
        <f>'Pregnant Women Participating'!A19</f>
        <v>New Jersey</v>
      </c>
      <c r="B19" s="12">
        <v>18325</v>
      </c>
      <c r="C19" s="4">
        <v>18032</v>
      </c>
      <c r="D19" s="4">
        <v>17964</v>
      </c>
      <c r="E19" s="4">
        <v>17933</v>
      </c>
      <c r="F19" s="4">
        <v>17861</v>
      </c>
      <c r="G19" s="4">
        <v>18203</v>
      </c>
      <c r="H19" s="4">
        <v>18107</v>
      </c>
      <c r="I19" s="4">
        <v>18077</v>
      </c>
      <c r="J19" s="4">
        <v>17945</v>
      </c>
      <c r="K19" s="4">
        <v>18132</v>
      </c>
      <c r="L19" s="12">
        <f t="shared" si="1"/>
        <v>18057.900000000001</v>
      </c>
    </row>
    <row r="20" spans="1:12" ht="12" customHeight="1" x14ac:dyDescent="0.2">
      <c r="A20" s="7" t="str">
        <f>'Pregnant Women Participating'!A20</f>
        <v>Pennsylvania</v>
      </c>
      <c r="B20" s="12">
        <v>12052</v>
      </c>
      <c r="C20" s="4">
        <v>11732</v>
      </c>
      <c r="D20" s="4">
        <v>11501</v>
      </c>
      <c r="E20" s="4">
        <v>11466</v>
      </c>
      <c r="F20" s="4">
        <v>11368</v>
      </c>
      <c r="G20" s="4">
        <v>11444</v>
      </c>
      <c r="H20" s="4">
        <v>11663</v>
      </c>
      <c r="I20" s="4">
        <v>11661</v>
      </c>
      <c r="J20" s="4">
        <v>11468</v>
      </c>
      <c r="K20" s="4">
        <v>11502</v>
      </c>
      <c r="L20" s="12">
        <f t="shared" si="1"/>
        <v>11585.7</v>
      </c>
    </row>
    <row r="21" spans="1:12" ht="12" customHeight="1" x14ac:dyDescent="0.2">
      <c r="A21" s="7" t="str">
        <f>'Pregnant Women Participating'!A21</f>
        <v>Puerto Rico</v>
      </c>
      <c r="B21" s="12">
        <v>5537</v>
      </c>
      <c r="C21" s="4">
        <v>5551</v>
      </c>
      <c r="D21" s="4">
        <v>5547</v>
      </c>
      <c r="E21" s="4">
        <v>5624</v>
      </c>
      <c r="F21" s="4">
        <v>5650</v>
      </c>
      <c r="G21" s="4">
        <v>5730</v>
      </c>
      <c r="H21" s="4">
        <v>5819</v>
      </c>
      <c r="I21" s="4">
        <v>5788</v>
      </c>
      <c r="J21" s="4">
        <v>5726</v>
      </c>
      <c r="K21" s="4">
        <v>5745</v>
      </c>
      <c r="L21" s="12">
        <f t="shared" si="1"/>
        <v>5671.7</v>
      </c>
    </row>
    <row r="22" spans="1:12" ht="12" customHeight="1" x14ac:dyDescent="0.2">
      <c r="A22" s="7" t="str">
        <f>'Pregnant Women Participating'!A22</f>
        <v>Virginia</v>
      </c>
      <c r="B22" s="12">
        <v>8553</v>
      </c>
      <c r="C22" s="4">
        <v>8292</v>
      </c>
      <c r="D22" s="4">
        <v>8179</v>
      </c>
      <c r="E22" s="4">
        <v>7944</v>
      </c>
      <c r="F22" s="4">
        <v>7845</v>
      </c>
      <c r="G22" s="4">
        <v>7866</v>
      </c>
      <c r="H22" s="4">
        <v>7842</v>
      </c>
      <c r="I22" s="4">
        <v>7783</v>
      </c>
      <c r="J22" s="4">
        <v>7648</v>
      </c>
      <c r="K22" s="4">
        <v>7740</v>
      </c>
      <c r="L22" s="12">
        <f t="shared" si="1"/>
        <v>7969.2</v>
      </c>
    </row>
    <row r="23" spans="1:12" ht="12" customHeight="1" x14ac:dyDescent="0.2">
      <c r="A23" s="7" t="str">
        <f>'Pregnant Women Participating'!A23</f>
        <v>West Virginia</v>
      </c>
      <c r="B23" s="12">
        <v>2101</v>
      </c>
      <c r="C23" s="4">
        <v>2104</v>
      </c>
      <c r="D23" s="4">
        <v>2100</v>
      </c>
      <c r="E23" s="4">
        <v>2072</v>
      </c>
      <c r="F23" s="4">
        <v>2077</v>
      </c>
      <c r="G23" s="4">
        <v>2116</v>
      </c>
      <c r="H23" s="4">
        <v>2088</v>
      </c>
      <c r="I23" s="4">
        <v>2078</v>
      </c>
      <c r="J23" s="4">
        <v>2116</v>
      </c>
      <c r="K23" s="4">
        <v>2107</v>
      </c>
      <c r="L23" s="12">
        <f t="shared" si="1"/>
        <v>2095.9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62244</v>
      </c>
      <c r="C24" s="14">
        <v>61136</v>
      </c>
      <c r="D24" s="14">
        <v>60493</v>
      </c>
      <c r="E24" s="14">
        <v>60024</v>
      </c>
      <c r="F24" s="14">
        <v>59614</v>
      </c>
      <c r="G24" s="14">
        <v>60248</v>
      </c>
      <c r="H24" s="14">
        <v>60283</v>
      </c>
      <c r="I24" s="14">
        <v>60059</v>
      </c>
      <c r="J24" s="14">
        <v>59487</v>
      </c>
      <c r="K24" s="14">
        <v>59779</v>
      </c>
      <c r="L24" s="15">
        <f t="shared" si="1"/>
        <v>60336.7</v>
      </c>
    </row>
    <row r="25" spans="1:12" ht="12" customHeight="1" x14ac:dyDescent="0.2">
      <c r="A25" s="7" t="str">
        <f>'Pregnant Women Participating'!A25</f>
        <v>Alabama</v>
      </c>
      <c r="B25" s="12">
        <v>5002</v>
      </c>
      <c r="C25" s="4">
        <v>4873</v>
      </c>
      <c r="D25" s="4">
        <v>4894</v>
      </c>
      <c r="E25" s="4">
        <v>5104</v>
      </c>
      <c r="F25" s="4">
        <v>5136</v>
      </c>
      <c r="G25" s="4">
        <v>5241</v>
      </c>
      <c r="H25" s="4">
        <v>5300</v>
      </c>
      <c r="I25" s="4">
        <v>5292</v>
      </c>
      <c r="J25" s="4">
        <v>5254</v>
      </c>
      <c r="K25" s="4">
        <v>5213</v>
      </c>
      <c r="L25" s="12">
        <f t="shared" si="1"/>
        <v>5130.8999999999996</v>
      </c>
    </row>
    <row r="26" spans="1:12" ht="12" customHeight="1" x14ac:dyDescent="0.2">
      <c r="A26" s="7" t="str">
        <f>'Pregnant Women Participating'!A26</f>
        <v>Florida</v>
      </c>
      <c r="B26" s="12">
        <v>43742</v>
      </c>
      <c r="C26" s="4">
        <v>42752</v>
      </c>
      <c r="D26" s="4">
        <v>42086</v>
      </c>
      <c r="E26" s="4">
        <v>41490</v>
      </c>
      <c r="F26" s="4">
        <v>40759</v>
      </c>
      <c r="G26" s="4">
        <v>40555</v>
      </c>
      <c r="H26" s="4">
        <v>39873</v>
      </c>
      <c r="I26" s="4">
        <v>39831</v>
      </c>
      <c r="J26" s="4">
        <v>39760</v>
      </c>
      <c r="K26" s="4">
        <v>38357</v>
      </c>
      <c r="L26" s="12">
        <f t="shared" si="1"/>
        <v>40920.5</v>
      </c>
    </row>
    <row r="27" spans="1:12" ht="12" customHeight="1" x14ac:dyDescent="0.2">
      <c r="A27" s="7" t="str">
        <f>'Pregnant Women Participating'!A27</f>
        <v>Georgia</v>
      </c>
      <c r="B27" s="12">
        <v>19659</v>
      </c>
      <c r="C27" s="4">
        <v>19786</v>
      </c>
      <c r="D27" s="4">
        <v>19735</v>
      </c>
      <c r="E27" s="4">
        <v>19581</v>
      </c>
      <c r="F27" s="4">
        <v>19515</v>
      </c>
      <c r="G27" s="4">
        <v>19327</v>
      </c>
      <c r="H27" s="4">
        <v>19101</v>
      </c>
      <c r="I27" s="4">
        <v>18986</v>
      </c>
      <c r="J27" s="4">
        <v>18790</v>
      </c>
      <c r="K27" s="4">
        <v>18973</v>
      </c>
      <c r="L27" s="12">
        <f t="shared" si="1"/>
        <v>19345.3</v>
      </c>
    </row>
    <row r="28" spans="1:12" ht="12" customHeight="1" x14ac:dyDescent="0.2">
      <c r="A28" s="7" t="str">
        <f>'Pregnant Women Participating'!A28</f>
        <v>Kentucky</v>
      </c>
      <c r="B28" s="12">
        <v>6833</v>
      </c>
      <c r="C28" s="4">
        <v>6707</v>
      </c>
      <c r="D28" s="4">
        <v>6755</v>
      </c>
      <c r="E28" s="4">
        <v>6712</v>
      </c>
      <c r="F28" s="4">
        <v>6565</v>
      </c>
      <c r="G28" s="4">
        <v>6603</v>
      </c>
      <c r="H28" s="4">
        <v>6576</v>
      </c>
      <c r="I28" s="4">
        <v>6516</v>
      </c>
      <c r="J28" s="4">
        <v>6432</v>
      </c>
      <c r="K28" s="4">
        <v>6384</v>
      </c>
      <c r="L28" s="12">
        <f t="shared" si="1"/>
        <v>6608.3</v>
      </c>
    </row>
    <row r="29" spans="1:12" ht="12" customHeight="1" x14ac:dyDescent="0.2">
      <c r="A29" s="7" t="str">
        <f>'Pregnant Women Participating'!A29</f>
        <v>Mississippi</v>
      </c>
      <c r="B29" s="12">
        <v>3793</v>
      </c>
      <c r="C29" s="4">
        <v>3961</v>
      </c>
      <c r="D29" s="4">
        <v>3854</v>
      </c>
      <c r="E29" s="4">
        <v>3641</v>
      </c>
      <c r="F29" s="4">
        <v>3689</v>
      </c>
      <c r="G29" s="4">
        <v>3700</v>
      </c>
      <c r="H29" s="4">
        <v>3375</v>
      </c>
      <c r="I29" s="4">
        <v>3489</v>
      </c>
      <c r="J29" s="4">
        <v>3575</v>
      </c>
      <c r="K29" s="4">
        <v>3589</v>
      </c>
      <c r="L29" s="12">
        <f t="shared" si="1"/>
        <v>3666.6</v>
      </c>
    </row>
    <row r="30" spans="1:12" ht="12" customHeight="1" x14ac:dyDescent="0.2">
      <c r="A30" s="7" t="str">
        <f>'Pregnant Women Participating'!A30</f>
        <v>North Carolina</v>
      </c>
      <c r="B30" s="12">
        <v>23847</v>
      </c>
      <c r="C30" s="4">
        <v>23491</v>
      </c>
      <c r="D30" s="4">
        <v>23337</v>
      </c>
      <c r="E30" s="4">
        <v>23319</v>
      </c>
      <c r="F30" s="4">
        <v>23189</v>
      </c>
      <c r="G30" s="4">
        <v>23381</v>
      </c>
      <c r="H30" s="4">
        <v>23217</v>
      </c>
      <c r="I30" s="4">
        <v>23017</v>
      </c>
      <c r="J30" s="4">
        <v>22990</v>
      </c>
      <c r="K30" s="4">
        <v>23001</v>
      </c>
      <c r="L30" s="12">
        <f t="shared" si="1"/>
        <v>23278.9</v>
      </c>
    </row>
    <row r="31" spans="1:12" ht="12" customHeight="1" x14ac:dyDescent="0.2">
      <c r="A31" s="7" t="str">
        <f>'Pregnant Women Participating'!A31</f>
        <v>South Carolina</v>
      </c>
      <c r="B31" s="12">
        <v>6952</v>
      </c>
      <c r="C31" s="4">
        <v>6886</v>
      </c>
      <c r="D31" s="4">
        <v>6846</v>
      </c>
      <c r="E31" s="4">
        <v>6735</v>
      </c>
      <c r="F31" s="4">
        <v>6551</v>
      </c>
      <c r="G31" s="4">
        <v>6672</v>
      </c>
      <c r="H31" s="4">
        <v>6760</v>
      </c>
      <c r="I31" s="4">
        <v>6755</v>
      </c>
      <c r="J31" s="4">
        <v>6748</v>
      </c>
      <c r="K31" s="4">
        <v>6769</v>
      </c>
      <c r="L31" s="12">
        <f t="shared" si="1"/>
        <v>6767.4</v>
      </c>
    </row>
    <row r="32" spans="1:12" ht="12" customHeight="1" x14ac:dyDescent="0.2">
      <c r="A32" s="7" t="str">
        <f>'Pregnant Women Participating'!A32</f>
        <v>Tennessee</v>
      </c>
      <c r="B32" s="12">
        <v>14110</v>
      </c>
      <c r="C32" s="4">
        <v>13754</v>
      </c>
      <c r="D32" s="4">
        <v>13567</v>
      </c>
      <c r="E32" s="4">
        <v>13174</v>
      </c>
      <c r="F32" s="4">
        <v>13260</v>
      </c>
      <c r="G32" s="4">
        <v>13360</v>
      </c>
      <c r="H32" s="4">
        <v>13491</v>
      </c>
      <c r="I32" s="4">
        <v>13269</v>
      </c>
      <c r="J32" s="4">
        <v>13131</v>
      </c>
      <c r="K32" s="4">
        <v>13419</v>
      </c>
      <c r="L32" s="12">
        <f t="shared" si="1"/>
        <v>13453.5</v>
      </c>
    </row>
    <row r="33" spans="1:12" ht="12" customHeight="1" x14ac:dyDescent="0.2">
      <c r="A33" s="7" t="str">
        <f>'Pregnant Women Participating'!A33</f>
        <v>Choctaw Indians, MS</v>
      </c>
      <c r="B33" s="12">
        <v>14</v>
      </c>
      <c r="C33" s="4">
        <v>18</v>
      </c>
      <c r="D33" s="4">
        <v>20</v>
      </c>
      <c r="E33" s="4">
        <v>20</v>
      </c>
      <c r="F33" s="4">
        <v>19</v>
      </c>
      <c r="G33" s="4">
        <v>20</v>
      </c>
      <c r="H33" s="4">
        <v>21</v>
      </c>
      <c r="I33" s="4">
        <v>23</v>
      </c>
      <c r="J33" s="4">
        <v>23</v>
      </c>
      <c r="K33" s="4">
        <v>20</v>
      </c>
      <c r="L33" s="12">
        <f t="shared" si="1"/>
        <v>19.8</v>
      </c>
    </row>
    <row r="34" spans="1:12" ht="12" customHeight="1" x14ac:dyDescent="0.2">
      <c r="A34" s="7" t="str">
        <f>'Pregnant Women Participating'!A34</f>
        <v>Eastern Cherokee, NC</v>
      </c>
      <c r="B34" s="12">
        <v>56</v>
      </c>
      <c r="C34" s="4">
        <v>53</v>
      </c>
      <c r="D34" s="4">
        <v>51</v>
      </c>
      <c r="E34" s="4">
        <v>56</v>
      </c>
      <c r="F34" s="4">
        <v>51</v>
      </c>
      <c r="G34" s="4">
        <v>50</v>
      </c>
      <c r="H34" s="4">
        <v>47</v>
      </c>
      <c r="I34" s="4">
        <v>53</v>
      </c>
      <c r="J34" s="4">
        <v>54</v>
      </c>
      <c r="K34" s="4">
        <v>57</v>
      </c>
      <c r="L34" s="12">
        <f t="shared" si="1"/>
        <v>52.8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124008</v>
      </c>
      <c r="C35" s="14">
        <v>122281</v>
      </c>
      <c r="D35" s="14">
        <v>121145</v>
      </c>
      <c r="E35" s="14">
        <v>119832</v>
      </c>
      <c r="F35" s="14">
        <v>118734</v>
      </c>
      <c r="G35" s="14">
        <v>118909</v>
      </c>
      <c r="H35" s="14">
        <v>117761</v>
      </c>
      <c r="I35" s="14">
        <v>117231</v>
      </c>
      <c r="J35" s="14">
        <v>116757</v>
      </c>
      <c r="K35" s="14">
        <v>115782</v>
      </c>
      <c r="L35" s="15">
        <f t="shared" si="1"/>
        <v>119244</v>
      </c>
    </row>
    <row r="36" spans="1:12" ht="12" customHeight="1" x14ac:dyDescent="0.2">
      <c r="A36" s="7" t="str">
        <f>'Pregnant Women Participating'!A36</f>
        <v>Illinois</v>
      </c>
      <c r="B36" s="12">
        <v>15804</v>
      </c>
      <c r="C36" s="4">
        <v>15554</v>
      </c>
      <c r="D36" s="4">
        <v>15091</v>
      </c>
      <c r="E36" s="4">
        <v>14923</v>
      </c>
      <c r="F36" s="4">
        <v>14854</v>
      </c>
      <c r="G36" s="4">
        <v>14859</v>
      </c>
      <c r="H36" s="4">
        <v>14935</v>
      </c>
      <c r="I36" s="4">
        <v>14889</v>
      </c>
      <c r="J36" s="4">
        <v>14673</v>
      </c>
      <c r="K36" s="4">
        <v>14597</v>
      </c>
      <c r="L36" s="12">
        <f t="shared" si="1"/>
        <v>15017.9</v>
      </c>
    </row>
    <row r="37" spans="1:12" ht="12" customHeight="1" x14ac:dyDescent="0.2">
      <c r="A37" s="7" t="str">
        <f>'Pregnant Women Participating'!A37</f>
        <v>Indiana</v>
      </c>
      <c r="B37" s="12">
        <v>13686</v>
      </c>
      <c r="C37" s="4">
        <v>13476</v>
      </c>
      <c r="D37" s="4">
        <v>13493</v>
      </c>
      <c r="E37" s="4">
        <v>13652</v>
      </c>
      <c r="F37" s="4">
        <v>13493</v>
      </c>
      <c r="G37" s="4">
        <v>13607</v>
      </c>
      <c r="H37" s="4">
        <v>13536</v>
      </c>
      <c r="I37" s="4">
        <v>13254</v>
      </c>
      <c r="J37" s="4">
        <v>13032</v>
      </c>
      <c r="K37" s="4">
        <v>12932</v>
      </c>
      <c r="L37" s="12">
        <f t="shared" si="1"/>
        <v>13416.1</v>
      </c>
    </row>
    <row r="38" spans="1:12" ht="12" customHeight="1" x14ac:dyDescent="0.2">
      <c r="A38" s="7" t="str">
        <f>'Pregnant Women Participating'!A38</f>
        <v>Iowa</v>
      </c>
      <c r="B38" s="12">
        <v>4081</v>
      </c>
      <c r="C38" s="4">
        <v>3999</v>
      </c>
      <c r="D38" s="4">
        <v>3966</v>
      </c>
      <c r="E38" s="4">
        <v>3900</v>
      </c>
      <c r="F38" s="4">
        <v>3838</v>
      </c>
      <c r="G38" s="4">
        <v>3718</v>
      </c>
      <c r="H38" s="4">
        <v>3713</v>
      </c>
      <c r="I38" s="4">
        <v>3681</v>
      </c>
      <c r="J38" s="4">
        <v>3597</v>
      </c>
      <c r="K38" s="4">
        <v>3633</v>
      </c>
      <c r="L38" s="12">
        <f t="shared" si="1"/>
        <v>3812.6</v>
      </c>
    </row>
    <row r="39" spans="1:12" ht="12" customHeight="1" x14ac:dyDescent="0.2">
      <c r="A39" s="7" t="str">
        <f>'Pregnant Women Participating'!A39</f>
        <v>Michigan</v>
      </c>
      <c r="B39" s="12">
        <v>13063</v>
      </c>
      <c r="C39" s="4">
        <v>12948</v>
      </c>
      <c r="D39" s="4">
        <v>12743</v>
      </c>
      <c r="E39" s="4">
        <v>12747</v>
      </c>
      <c r="F39" s="4">
        <v>12609</v>
      </c>
      <c r="G39" s="4">
        <v>12707</v>
      </c>
      <c r="H39" s="4">
        <v>12836</v>
      </c>
      <c r="I39" s="4">
        <v>12783</v>
      </c>
      <c r="J39" s="4">
        <v>12725</v>
      </c>
      <c r="K39" s="4">
        <v>12773</v>
      </c>
      <c r="L39" s="12">
        <f t="shared" si="1"/>
        <v>12793.4</v>
      </c>
    </row>
    <row r="40" spans="1:12" ht="12" customHeight="1" x14ac:dyDescent="0.2">
      <c r="A40" s="7" t="str">
        <f>'Pregnant Women Participating'!A40</f>
        <v>Minnesota</v>
      </c>
      <c r="B40" s="12">
        <v>10538</v>
      </c>
      <c r="C40" s="4">
        <v>10286</v>
      </c>
      <c r="D40" s="4">
        <v>10232</v>
      </c>
      <c r="E40" s="4">
        <v>10056</v>
      </c>
      <c r="F40" s="4">
        <v>9963</v>
      </c>
      <c r="G40" s="4">
        <v>9910</v>
      </c>
      <c r="H40" s="4">
        <v>9857</v>
      </c>
      <c r="I40" s="4">
        <v>9827</v>
      </c>
      <c r="J40" s="4">
        <v>9714</v>
      </c>
      <c r="K40" s="4">
        <v>9755</v>
      </c>
      <c r="L40" s="12">
        <f t="shared" si="1"/>
        <v>10013.799999999999</v>
      </c>
    </row>
    <row r="41" spans="1:12" ht="12" customHeight="1" x14ac:dyDescent="0.2">
      <c r="A41" s="7" t="str">
        <f>'Pregnant Women Participating'!A41</f>
        <v>Ohio</v>
      </c>
      <c r="B41" s="12">
        <v>16209</v>
      </c>
      <c r="C41" s="4">
        <v>15934</v>
      </c>
      <c r="D41" s="4">
        <v>15603</v>
      </c>
      <c r="E41" s="4">
        <v>15315</v>
      </c>
      <c r="F41" s="4">
        <v>15201</v>
      </c>
      <c r="G41" s="4">
        <v>15366</v>
      </c>
      <c r="H41" s="4">
        <v>15238</v>
      </c>
      <c r="I41" s="4">
        <v>15049</v>
      </c>
      <c r="J41" s="4">
        <v>14900</v>
      </c>
      <c r="K41" s="4">
        <v>15151</v>
      </c>
      <c r="L41" s="12">
        <f t="shared" si="1"/>
        <v>15396.6</v>
      </c>
    </row>
    <row r="42" spans="1:12" ht="12" customHeight="1" x14ac:dyDescent="0.2">
      <c r="A42" s="7" t="str">
        <f>'Pregnant Women Participating'!A42</f>
        <v>Wisconsin</v>
      </c>
      <c r="B42" s="12">
        <v>7570</v>
      </c>
      <c r="C42" s="4">
        <v>7483</v>
      </c>
      <c r="D42" s="4">
        <v>7403</v>
      </c>
      <c r="E42" s="4">
        <v>7271</v>
      </c>
      <c r="F42" s="4">
        <v>7285</v>
      </c>
      <c r="G42" s="4">
        <v>7366</v>
      </c>
      <c r="H42" s="4">
        <v>7370</v>
      </c>
      <c r="I42" s="4">
        <v>7303</v>
      </c>
      <c r="J42" s="4">
        <v>7286</v>
      </c>
      <c r="K42" s="4">
        <v>7613</v>
      </c>
      <c r="L42" s="12">
        <f t="shared" si="1"/>
        <v>7395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80951</v>
      </c>
      <c r="C43" s="14">
        <v>79680</v>
      </c>
      <c r="D43" s="14">
        <v>78531</v>
      </c>
      <c r="E43" s="14">
        <v>77864</v>
      </c>
      <c r="F43" s="14">
        <v>77243</v>
      </c>
      <c r="G43" s="14">
        <v>77533</v>
      </c>
      <c r="H43" s="14">
        <v>77485</v>
      </c>
      <c r="I43" s="14">
        <v>76786</v>
      </c>
      <c r="J43" s="14">
        <v>75927</v>
      </c>
      <c r="K43" s="14">
        <v>76454</v>
      </c>
      <c r="L43" s="15">
        <f t="shared" si="1"/>
        <v>77845.399999999994</v>
      </c>
    </row>
    <row r="44" spans="1:12" ht="12" customHeight="1" x14ac:dyDescent="0.2">
      <c r="A44" s="7" t="str">
        <f>'Pregnant Women Participating'!A44</f>
        <v>Arizona</v>
      </c>
      <c r="B44" s="12">
        <v>12599</v>
      </c>
      <c r="C44" s="4">
        <v>12420</v>
      </c>
      <c r="D44" s="4">
        <v>12452</v>
      </c>
      <c r="E44" s="4">
        <v>12441</v>
      </c>
      <c r="F44" s="4">
        <v>12306</v>
      </c>
      <c r="G44" s="4">
        <v>12497</v>
      </c>
      <c r="H44" s="4">
        <v>12593</v>
      </c>
      <c r="I44" s="4">
        <v>12554</v>
      </c>
      <c r="J44" s="4">
        <v>12523</v>
      </c>
      <c r="K44" s="4">
        <v>12521</v>
      </c>
      <c r="L44" s="12">
        <f t="shared" si="1"/>
        <v>12490.6</v>
      </c>
    </row>
    <row r="45" spans="1:12" ht="12" customHeight="1" x14ac:dyDescent="0.2">
      <c r="A45" s="7" t="str">
        <f>'Pregnant Women Participating'!A45</f>
        <v>Arkansas</v>
      </c>
      <c r="B45" s="12">
        <v>4147</v>
      </c>
      <c r="C45" s="4">
        <v>3880</v>
      </c>
      <c r="D45" s="4">
        <v>3690</v>
      </c>
      <c r="E45" s="4">
        <v>3881</v>
      </c>
      <c r="F45" s="4">
        <v>4009</v>
      </c>
      <c r="G45" s="4">
        <v>4089</v>
      </c>
      <c r="H45" s="4">
        <v>4166</v>
      </c>
      <c r="I45" s="4">
        <v>4132</v>
      </c>
      <c r="J45" s="4">
        <v>4087</v>
      </c>
      <c r="K45" s="4">
        <v>4011</v>
      </c>
      <c r="L45" s="12">
        <f t="shared" si="1"/>
        <v>4009.2</v>
      </c>
    </row>
    <row r="46" spans="1:12" ht="12" customHeight="1" x14ac:dyDescent="0.2">
      <c r="A46" s="7" t="str">
        <f>'Pregnant Women Participating'!A46</f>
        <v>Louisiana</v>
      </c>
      <c r="B46" s="12">
        <v>7191</v>
      </c>
      <c r="C46" s="4">
        <v>7024</v>
      </c>
      <c r="D46" s="4">
        <v>7030</v>
      </c>
      <c r="E46" s="4">
        <v>6887</v>
      </c>
      <c r="F46" s="4">
        <v>6863</v>
      </c>
      <c r="G46" s="4">
        <v>6913</v>
      </c>
      <c r="H46" s="4">
        <v>6950</v>
      </c>
      <c r="I46" s="4">
        <v>6809</v>
      </c>
      <c r="J46" s="4">
        <v>6968</v>
      </c>
      <c r="K46" s="4">
        <v>7036</v>
      </c>
      <c r="L46" s="12">
        <f t="shared" si="1"/>
        <v>6967.1</v>
      </c>
    </row>
    <row r="47" spans="1:12" ht="12" customHeight="1" x14ac:dyDescent="0.2">
      <c r="A47" s="7" t="str">
        <f>'Pregnant Women Participating'!A47</f>
        <v>New Mexico</v>
      </c>
      <c r="B47" s="12">
        <v>4746</v>
      </c>
      <c r="C47" s="4">
        <v>4346</v>
      </c>
      <c r="D47" s="4">
        <v>4290</v>
      </c>
      <c r="E47" s="4">
        <v>4585</v>
      </c>
      <c r="F47" s="4">
        <v>4601</v>
      </c>
      <c r="G47" s="4">
        <v>4559</v>
      </c>
      <c r="H47" s="4">
        <v>4645</v>
      </c>
      <c r="I47" s="4">
        <v>4563</v>
      </c>
      <c r="J47" s="4">
        <v>4571</v>
      </c>
      <c r="K47" s="4">
        <v>4706</v>
      </c>
      <c r="L47" s="12">
        <f t="shared" si="1"/>
        <v>4561.2</v>
      </c>
    </row>
    <row r="48" spans="1:12" ht="12" customHeight="1" x14ac:dyDescent="0.2">
      <c r="A48" s="7" t="str">
        <f>'Pregnant Women Participating'!A48</f>
        <v>Oklahoma</v>
      </c>
      <c r="B48" s="12">
        <v>6771</v>
      </c>
      <c r="C48" s="4">
        <v>6601</v>
      </c>
      <c r="D48" s="4">
        <v>6417</v>
      </c>
      <c r="E48" s="4">
        <v>6315</v>
      </c>
      <c r="F48" s="4">
        <v>6227</v>
      </c>
      <c r="G48" s="4">
        <v>6227</v>
      </c>
      <c r="H48" s="4">
        <v>6246</v>
      </c>
      <c r="I48" s="4">
        <v>6193</v>
      </c>
      <c r="J48" s="4">
        <v>6177</v>
      </c>
      <c r="K48" s="4">
        <v>6057</v>
      </c>
      <c r="L48" s="12">
        <f t="shared" si="1"/>
        <v>6323.1</v>
      </c>
    </row>
    <row r="49" spans="1:12" ht="12" customHeight="1" x14ac:dyDescent="0.2">
      <c r="A49" s="7" t="str">
        <f>'Pregnant Women Participating'!A49</f>
        <v>Texas</v>
      </c>
      <c r="B49" s="12">
        <v>110204</v>
      </c>
      <c r="C49" s="4">
        <v>107709</v>
      </c>
      <c r="D49" s="4">
        <v>106865</v>
      </c>
      <c r="E49" s="4">
        <v>105349</v>
      </c>
      <c r="F49" s="4">
        <v>104912</v>
      </c>
      <c r="G49" s="4">
        <v>105084</v>
      </c>
      <c r="H49" s="4">
        <v>104786</v>
      </c>
      <c r="I49" s="4">
        <v>103203</v>
      </c>
      <c r="J49" s="4">
        <v>102904</v>
      </c>
      <c r="K49" s="4">
        <v>102534</v>
      </c>
      <c r="L49" s="12">
        <f t="shared" si="1"/>
        <v>105355</v>
      </c>
    </row>
    <row r="50" spans="1:12" ht="12" customHeight="1" x14ac:dyDescent="0.2">
      <c r="A50" s="7" t="str">
        <f>'Pregnant Women Participating'!A50</f>
        <v>Utah</v>
      </c>
      <c r="B50" s="12">
        <v>4685</v>
      </c>
      <c r="C50" s="4">
        <v>4553</v>
      </c>
      <c r="D50" s="4">
        <v>4482</v>
      </c>
      <c r="E50" s="4">
        <v>4305</v>
      </c>
      <c r="F50" s="4">
        <v>4223</v>
      </c>
      <c r="G50" s="4">
        <v>4241</v>
      </c>
      <c r="H50" s="4">
        <v>4177</v>
      </c>
      <c r="I50" s="4">
        <v>4166</v>
      </c>
      <c r="J50" s="4">
        <v>4044</v>
      </c>
      <c r="K50" s="4">
        <v>4022</v>
      </c>
      <c r="L50" s="12">
        <f t="shared" si="1"/>
        <v>4289.8</v>
      </c>
    </row>
    <row r="51" spans="1:12" ht="12" customHeight="1" x14ac:dyDescent="0.2">
      <c r="A51" s="7" t="str">
        <f>'Pregnant Women Participating'!A51</f>
        <v>Inter-Tribal Council, AZ</v>
      </c>
      <c r="B51" s="12">
        <v>402</v>
      </c>
      <c r="C51" s="4">
        <v>403</v>
      </c>
      <c r="D51" s="4">
        <v>413</v>
      </c>
      <c r="E51" s="4">
        <v>424</v>
      </c>
      <c r="F51" s="4">
        <v>389</v>
      </c>
      <c r="G51" s="4">
        <v>412</v>
      </c>
      <c r="H51" s="4">
        <v>415</v>
      </c>
      <c r="I51" s="4">
        <v>400</v>
      </c>
      <c r="J51" s="4">
        <v>399</v>
      </c>
      <c r="K51" s="4">
        <v>389</v>
      </c>
      <c r="L51" s="12">
        <f t="shared" si="1"/>
        <v>404.6</v>
      </c>
    </row>
    <row r="52" spans="1:12" ht="12" customHeight="1" x14ac:dyDescent="0.2">
      <c r="A52" s="7" t="str">
        <f>'Pregnant Women Participating'!A52</f>
        <v>Navajo Nation, AZ</v>
      </c>
      <c r="B52" s="12">
        <v>339</v>
      </c>
      <c r="C52" s="4">
        <v>326</v>
      </c>
      <c r="D52" s="4">
        <v>318</v>
      </c>
      <c r="E52" s="4">
        <v>335</v>
      </c>
      <c r="F52" s="4">
        <v>298</v>
      </c>
      <c r="G52" s="4">
        <v>297</v>
      </c>
      <c r="H52" s="4">
        <v>302</v>
      </c>
      <c r="I52" s="4">
        <v>295</v>
      </c>
      <c r="J52" s="4">
        <v>302</v>
      </c>
      <c r="K52" s="4">
        <v>319</v>
      </c>
      <c r="L52" s="12">
        <f t="shared" si="1"/>
        <v>313.10000000000002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25</v>
      </c>
      <c r="C53" s="4">
        <v>26</v>
      </c>
      <c r="D53" s="4">
        <v>24</v>
      </c>
      <c r="E53" s="4">
        <v>23</v>
      </c>
      <c r="F53" s="4">
        <v>26</v>
      </c>
      <c r="G53" s="4">
        <v>27</v>
      </c>
      <c r="H53" s="4">
        <v>25</v>
      </c>
      <c r="I53" s="4">
        <v>26</v>
      </c>
      <c r="J53" s="4">
        <v>23</v>
      </c>
      <c r="K53" s="4">
        <v>27</v>
      </c>
      <c r="L53" s="12">
        <f t="shared" si="1"/>
        <v>25.2</v>
      </c>
    </row>
    <row r="54" spans="1:12" ht="12" customHeight="1" x14ac:dyDescent="0.2">
      <c r="A54" s="7" t="str">
        <f>'Pregnant Women Participating'!A54</f>
        <v>Eight Northern Pueblos, NM</v>
      </c>
      <c r="B54" s="12">
        <v>18</v>
      </c>
      <c r="C54" s="4">
        <v>18</v>
      </c>
      <c r="D54" s="4">
        <v>20</v>
      </c>
      <c r="E54" s="4">
        <v>21</v>
      </c>
      <c r="F54" s="4">
        <v>24</v>
      </c>
      <c r="G54" s="4">
        <v>24</v>
      </c>
      <c r="H54" s="4">
        <v>29</v>
      </c>
      <c r="I54" s="4">
        <v>33</v>
      </c>
      <c r="J54" s="4">
        <v>31</v>
      </c>
      <c r="K54" s="4">
        <v>31</v>
      </c>
      <c r="L54" s="12">
        <f t="shared" si="1"/>
        <v>24.9</v>
      </c>
    </row>
    <row r="55" spans="1:12" ht="12" customHeight="1" x14ac:dyDescent="0.2">
      <c r="A55" s="7" t="str">
        <f>'Pregnant Women Participating'!A55</f>
        <v>Five Sandoval Pueblos, NM</v>
      </c>
      <c r="B55" s="12">
        <v>17</v>
      </c>
      <c r="C55" s="4">
        <v>18</v>
      </c>
      <c r="D55" s="4">
        <v>15</v>
      </c>
      <c r="E55" s="4">
        <v>18</v>
      </c>
      <c r="F55" s="4">
        <v>15</v>
      </c>
      <c r="G55" s="4">
        <v>18</v>
      </c>
      <c r="H55" s="4">
        <v>20</v>
      </c>
      <c r="I55" s="4">
        <v>15</v>
      </c>
      <c r="J55" s="4">
        <v>16</v>
      </c>
      <c r="K55" s="4">
        <v>18</v>
      </c>
      <c r="L55" s="12">
        <f t="shared" si="1"/>
        <v>17</v>
      </c>
    </row>
    <row r="56" spans="1:12" ht="12" customHeight="1" x14ac:dyDescent="0.2">
      <c r="A56" s="7" t="str">
        <f>'Pregnant Women Participating'!A56</f>
        <v>Isleta Pueblo, NM</v>
      </c>
      <c r="B56" s="12">
        <v>69</v>
      </c>
      <c r="C56" s="4">
        <v>64</v>
      </c>
      <c r="D56" s="4">
        <v>65</v>
      </c>
      <c r="E56" s="4">
        <v>65</v>
      </c>
      <c r="F56" s="4">
        <v>67</v>
      </c>
      <c r="G56" s="4">
        <v>71</v>
      </c>
      <c r="H56" s="4">
        <v>68</v>
      </c>
      <c r="I56" s="4">
        <v>80</v>
      </c>
      <c r="J56" s="4">
        <v>71</v>
      </c>
      <c r="K56" s="4">
        <v>70</v>
      </c>
      <c r="L56" s="12">
        <f t="shared" si="1"/>
        <v>69</v>
      </c>
    </row>
    <row r="57" spans="1:12" ht="12" customHeight="1" x14ac:dyDescent="0.2">
      <c r="A57" s="7" t="str">
        <f>'Pregnant Women Participating'!A57</f>
        <v>San Felipe Pueblo, NM</v>
      </c>
      <c r="B57" s="12">
        <v>18</v>
      </c>
      <c r="C57" s="4">
        <v>18</v>
      </c>
      <c r="D57" s="4">
        <v>15</v>
      </c>
      <c r="E57" s="4">
        <v>19</v>
      </c>
      <c r="F57" s="4">
        <v>19</v>
      </c>
      <c r="G57" s="4">
        <v>18</v>
      </c>
      <c r="H57" s="4">
        <v>19</v>
      </c>
      <c r="I57" s="4">
        <v>18</v>
      </c>
      <c r="J57" s="4">
        <v>14</v>
      </c>
      <c r="K57" s="4">
        <v>19</v>
      </c>
      <c r="L57" s="12">
        <f t="shared" si="1"/>
        <v>17.7</v>
      </c>
    </row>
    <row r="58" spans="1:12" ht="12" customHeight="1" x14ac:dyDescent="0.2">
      <c r="A58" s="7" t="str">
        <f>'Pregnant Women Participating'!A58</f>
        <v>Santo Domingo Tribe, NM</v>
      </c>
      <c r="B58" s="12">
        <v>8</v>
      </c>
      <c r="C58" s="4">
        <v>7</v>
      </c>
      <c r="D58" s="4">
        <v>2</v>
      </c>
      <c r="E58" s="4">
        <v>2</v>
      </c>
      <c r="F58" s="4">
        <v>1</v>
      </c>
      <c r="G58" s="4">
        <v>1</v>
      </c>
      <c r="H58" s="4">
        <v>4</v>
      </c>
      <c r="I58" s="4">
        <v>5</v>
      </c>
      <c r="J58" s="4">
        <v>6</v>
      </c>
      <c r="K58" s="4">
        <v>7</v>
      </c>
      <c r="L58" s="12">
        <f t="shared" si="1"/>
        <v>4.3</v>
      </c>
    </row>
    <row r="59" spans="1:12" ht="12" customHeight="1" x14ac:dyDescent="0.2">
      <c r="A59" s="7" t="str">
        <f>'Pregnant Women Participating'!A59</f>
        <v>Zuni Pueblo, NM</v>
      </c>
      <c r="B59" s="12">
        <v>57</v>
      </c>
      <c r="C59" s="4">
        <v>52</v>
      </c>
      <c r="D59" s="4">
        <v>59</v>
      </c>
      <c r="E59" s="4">
        <v>55</v>
      </c>
      <c r="F59" s="4">
        <v>58</v>
      </c>
      <c r="G59" s="4">
        <v>61</v>
      </c>
      <c r="H59" s="4">
        <v>54</v>
      </c>
      <c r="I59" s="4">
        <v>54</v>
      </c>
      <c r="J59" s="4">
        <v>48</v>
      </c>
      <c r="K59" s="4">
        <v>47</v>
      </c>
      <c r="L59" s="12">
        <f t="shared" si="1"/>
        <v>54.5</v>
      </c>
    </row>
    <row r="60" spans="1:12" ht="12" customHeight="1" x14ac:dyDescent="0.2">
      <c r="A60" s="7" t="str">
        <f>'Pregnant Women Participating'!A60</f>
        <v>Cherokee Nation, OK</v>
      </c>
      <c r="B60" s="12">
        <v>332</v>
      </c>
      <c r="C60" s="4">
        <v>320</v>
      </c>
      <c r="D60" s="4">
        <v>335</v>
      </c>
      <c r="E60" s="4">
        <v>341</v>
      </c>
      <c r="F60" s="4">
        <v>347</v>
      </c>
      <c r="G60" s="4">
        <v>344</v>
      </c>
      <c r="H60" s="4">
        <v>350</v>
      </c>
      <c r="I60" s="4">
        <v>358</v>
      </c>
      <c r="J60" s="4">
        <v>351</v>
      </c>
      <c r="K60" s="4">
        <v>379</v>
      </c>
      <c r="L60" s="12">
        <f t="shared" si="1"/>
        <v>345.7</v>
      </c>
    </row>
    <row r="61" spans="1:12" ht="12" customHeight="1" x14ac:dyDescent="0.2">
      <c r="A61" s="7" t="str">
        <f>'Pregnant Women Participating'!A61</f>
        <v>Chickasaw Nation, OK</v>
      </c>
      <c r="B61" s="12">
        <v>275</v>
      </c>
      <c r="C61" s="4">
        <v>281</v>
      </c>
      <c r="D61" s="4">
        <v>282</v>
      </c>
      <c r="E61" s="4">
        <v>285</v>
      </c>
      <c r="F61" s="4">
        <v>257</v>
      </c>
      <c r="G61" s="4">
        <v>261</v>
      </c>
      <c r="H61" s="4">
        <v>264</v>
      </c>
      <c r="I61" s="4">
        <v>262</v>
      </c>
      <c r="J61" s="4">
        <v>267</v>
      </c>
      <c r="K61" s="4">
        <v>264</v>
      </c>
      <c r="L61" s="12">
        <f t="shared" si="1"/>
        <v>269.8</v>
      </c>
    </row>
    <row r="62" spans="1:12" ht="12" customHeight="1" x14ac:dyDescent="0.2">
      <c r="A62" s="7" t="str">
        <f>'Pregnant Women Participating'!A62</f>
        <v>Choctaw Nation, OK</v>
      </c>
      <c r="B62" s="12">
        <v>287</v>
      </c>
      <c r="C62" s="4">
        <v>276</v>
      </c>
      <c r="D62" s="4">
        <v>298</v>
      </c>
      <c r="E62" s="4">
        <v>289</v>
      </c>
      <c r="F62" s="4">
        <v>300</v>
      </c>
      <c r="G62" s="4">
        <v>288</v>
      </c>
      <c r="H62" s="4">
        <v>274</v>
      </c>
      <c r="I62" s="4">
        <v>277</v>
      </c>
      <c r="J62" s="4">
        <v>279</v>
      </c>
      <c r="K62" s="4">
        <v>293</v>
      </c>
      <c r="L62" s="12">
        <f t="shared" si="1"/>
        <v>286.10000000000002</v>
      </c>
    </row>
    <row r="63" spans="1:12" ht="12" customHeight="1" x14ac:dyDescent="0.2">
      <c r="A63" s="7" t="str">
        <f>'Pregnant Women Participating'!A63</f>
        <v>Citizen Potawatomi Nation, OK</v>
      </c>
      <c r="B63" s="12">
        <v>88</v>
      </c>
      <c r="C63" s="4">
        <v>90</v>
      </c>
      <c r="D63" s="4">
        <v>90</v>
      </c>
      <c r="E63" s="4">
        <v>92</v>
      </c>
      <c r="F63" s="4">
        <v>105</v>
      </c>
      <c r="G63" s="4">
        <v>94</v>
      </c>
      <c r="H63" s="4">
        <v>90</v>
      </c>
      <c r="I63" s="4">
        <v>90</v>
      </c>
      <c r="J63" s="4">
        <v>90</v>
      </c>
      <c r="K63" s="4">
        <v>84</v>
      </c>
      <c r="L63" s="12">
        <f t="shared" si="1"/>
        <v>91.3</v>
      </c>
    </row>
    <row r="64" spans="1:12" ht="12" customHeight="1" x14ac:dyDescent="0.2">
      <c r="A64" s="7" t="str">
        <f>'Pregnant Women Participating'!A64</f>
        <v>Inter-Tribal Council, OK</v>
      </c>
      <c r="B64" s="12">
        <v>47</v>
      </c>
      <c r="C64" s="4">
        <v>46</v>
      </c>
      <c r="D64" s="4">
        <v>53</v>
      </c>
      <c r="E64" s="4">
        <v>48</v>
      </c>
      <c r="F64" s="4">
        <v>49</v>
      </c>
      <c r="G64" s="4">
        <v>42</v>
      </c>
      <c r="H64" s="4">
        <v>45</v>
      </c>
      <c r="I64" s="4">
        <v>48</v>
      </c>
      <c r="J64" s="4">
        <v>52</v>
      </c>
      <c r="K64" s="4">
        <v>55</v>
      </c>
      <c r="L64" s="12">
        <f t="shared" si="1"/>
        <v>48.5</v>
      </c>
    </row>
    <row r="65" spans="1:12" ht="12" customHeight="1" x14ac:dyDescent="0.2">
      <c r="A65" s="7" t="str">
        <f>'Pregnant Women Participating'!A65</f>
        <v>Muscogee Creek Nation, OK</v>
      </c>
      <c r="B65" s="12">
        <v>110</v>
      </c>
      <c r="C65" s="4">
        <v>109</v>
      </c>
      <c r="D65" s="4">
        <v>115</v>
      </c>
      <c r="E65" s="4">
        <v>120</v>
      </c>
      <c r="F65" s="4">
        <v>135</v>
      </c>
      <c r="G65" s="4">
        <v>143</v>
      </c>
      <c r="H65" s="4">
        <v>132</v>
      </c>
      <c r="I65" s="4">
        <v>124</v>
      </c>
      <c r="J65" s="4">
        <v>117</v>
      </c>
      <c r="K65" s="4">
        <v>115</v>
      </c>
      <c r="L65" s="12">
        <f t="shared" si="1"/>
        <v>122</v>
      </c>
    </row>
    <row r="66" spans="1:12" ht="12" customHeight="1" x14ac:dyDescent="0.2">
      <c r="A66" s="7" t="str">
        <f>'Pregnant Women Participating'!A66</f>
        <v>Osage Tribal Council, OK</v>
      </c>
      <c r="B66" s="12">
        <v>192</v>
      </c>
      <c r="C66" s="4">
        <v>192</v>
      </c>
      <c r="D66" s="4">
        <v>171</v>
      </c>
      <c r="E66" s="4">
        <v>165</v>
      </c>
      <c r="F66" s="4">
        <v>169</v>
      </c>
      <c r="G66" s="4">
        <v>180</v>
      </c>
      <c r="H66" s="4">
        <v>172</v>
      </c>
      <c r="I66" s="4">
        <v>175</v>
      </c>
      <c r="J66" s="4">
        <v>162</v>
      </c>
      <c r="K66" s="4">
        <v>163</v>
      </c>
      <c r="L66" s="12">
        <f t="shared" si="1"/>
        <v>174.1</v>
      </c>
    </row>
    <row r="67" spans="1:12" ht="12" customHeight="1" x14ac:dyDescent="0.2">
      <c r="A67" s="7" t="str">
        <f>'Pregnant Women Participating'!A67</f>
        <v>Otoe-Missouria Tribe, OK</v>
      </c>
      <c r="B67" s="12">
        <v>30</v>
      </c>
      <c r="C67" s="4">
        <v>28</v>
      </c>
      <c r="D67" s="4">
        <v>25</v>
      </c>
      <c r="E67" s="4">
        <v>27</v>
      </c>
      <c r="F67" s="4">
        <v>24</v>
      </c>
      <c r="G67" s="4">
        <v>26</v>
      </c>
      <c r="H67" s="4">
        <v>25</v>
      </c>
      <c r="I67" s="4">
        <v>27</v>
      </c>
      <c r="J67" s="4">
        <v>27</v>
      </c>
      <c r="K67" s="4">
        <v>27</v>
      </c>
      <c r="L67" s="12">
        <f t="shared" si="1"/>
        <v>26.6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306</v>
      </c>
      <c r="C68" s="4">
        <v>280</v>
      </c>
      <c r="D68" s="4">
        <v>263</v>
      </c>
      <c r="E68" s="4">
        <v>256</v>
      </c>
      <c r="F68" s="4">
        <v>258</v>
      </c>
      <c r="G68" s="4">
        <v>268</v>
      </c>
      <c r="H68" s="4">
        <v>254</v>
      </c>
      <c r="I68" s="4">
        <v>251</v>
      </c>
      <c r="J68" s="4">
        <v>248</v>
      </c>
      <c r="K68" s="4">
        <v>259</v>
      </c>
      <c r="L68" s="12">
        <f t="shared" si="1"/>
        <v>264.3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152963</v>
      </c>
      <c r="C69" s="14">
        <v>149087</v>
      </c>
      <c r="D69" s="14">
        <v>147789</v>
      </c>
      <c r="E69" s="14">
        <v>146348</v>
      </c>
      <c r="F69" s="14">
        <v>145682</v>
      </c>
      <c r="G69" s="14">
        <v>146185</v>
      </c>
      <c r="H69" s="14">
        <v>146105</v>
      </c>
      <c r="I69" s="14">
        <v>144158</v>
      </c>
      <c r="J69" s="14">
        <v>143777</v>
      </c>
      <c r="K69" s="14">
        <v>143453</v>
      </c>
      <c r="L69" s="15">
        <f t="shared" si="1"/>
        <v>146554.70000000001</v>
      </c>
    </row>
    <row r="70" spans="1:12" ht="12" customHeight="1" x14ac:dyDescent="0.2">
      <c r="A70" s="7" t="str">
        <f>'Pregnant Women Participating'!A70</f>
        <v>Colorado</v>
      </c>
      <c r="B70" s="12">
        <v>9969</v>
      </c>
      <c r="C70" s="4">
        <v>9732</v>
      </c>
      <c r="D70" s="4">
        <v>9634</v>
      </c>
      <c r="E70" s="4">
        <v>9613</v>
      </c>
      <c r="F70" s="4">
        <v>9529</v>
      </c>
      <c r="G70" s="4">
        <v>9563</v>
      </c>
      <c r="H70" s="4">
        <v>9503</v>
      </c>
      <c r="I70" s="4">
        <v>9354</v>
      </c>
      <c r="J70" s="4">
        <v>9349</v>
      </c>
      <c r="K70" s="4">
        <v>9232</v>
      </c>
      <c r="L70" s="12">
        <f t="shared" si="1"/>
        <v>9547.7999999999993</v>
      </c>
    </row>
    <row r="71" spans="1:12" ht="12" customHeight="1" x14ac:dyDescent="0.2">
      <c r="A71" s="7" t="str">
        <f>'Pregnant Women Participating'!A71</f>
        <v>Kansas</v>
      </c>
      <c r="B71" s="12">
        <v>4500</v>
      </c>
      <c r="C71" s="4">
        <v>4330</v>
      </c>
      <c r="D71" s="4">
        <v>4239</v>
      </c>
      <c r="E71" s="4">
        <v>4279</v>
      </c>
      <c r="F71" s="4">
        <v>4244</v>
      </c>
      <c r="G71" s="4">
        <v>4291</v>
      </c>
      <c r="H71" s="4">
        <v>4275</v>
      </c>
      <c r="I71" s="4">
        <v>4163</v>
      </c>
      <c r="J71" s="4">
        <v>4199</v>
      </c>
      <c r="K71" s="4">
        <v>4257</v>
      </c>
      <c r="L71" s="12">
        <f t="shared" si="1"/>
        <v>4277.7</v>
      </c>
    </row>
    <row r="72" spans="1:12" ht="12" customHeight="1" x14ac:dyDescent="0.2">
      <c r="A72" s="7" t="str">
        <f>'Pregnant Women Participating'!A72</f>
        <v>Missouri</v>
      </c>
      <c r="B72" s="12">
        <v>8404</v>
      </c>
      <c r="C72" s="4">
        <v>8173</v>
      </c>
      <c r="D72" s="4">
        <v>7904</v>
      </c>
      <c r="E72" s="4">
        <v>7809</v>
      </c>
      <c r="F72" s="4">
        <v>7742</v>
      </c>
      <c r="G72" s="4">
        <v>7757</v>
      </c>
      <c r="H72" s="4">
        <v>7683</v>
      </c>
      <c r="I72" s="4">
        <v>7599</v>
      </c>
      <c r="J72" s="4">
        <v>7553</v>
      </c>
      <c r="K72" s="4">
        <v>7545</v>
      </c>
      <c r="L72" s="12">
        <f t="shared" si="1"/>
        <v>7816.9</v>
      </c>
    </row>
    <row r="73" spans="1:12" ht="12" customHeight="1" x14ac:dyDescent="0.2">
      <c r="A73" s="7" t="str">
        <f>'Pregnant Women Participating'!A73</f>
        <v>Montana</v>
      </c>
      <c r="B73" s="12">
        <v>1254</v>
      </c>
      <c r="C73" s="4">
        <v>1216</v>
      </c>
      <c r="D73" s="4">
        <v>1222</v>
      </c>
      <c r="E73" s="4">
        <v>1214</v>
      </c>
      <c r="F73" s="4">
        <v>1190</v>
      </c>
      <c r="G73" s="4">
        <v>1214</v>
      </c>
      <c r="H73" s="4">
        <v>1220</v>
      </c>
      <c r="I73" s="4">
        <v>1206</v>
      </c>
      <c r="J73" s="4">
        <v>1258</v>
      </c>
      <c r="K73" s="4">
        <v>1292</v>
      </c>
      <c r="L73" s="12">
        <f t="shared" si="1"/>
        <v>1228.5999999999999</v>
      </c>
    </row>
    <row r="74" spans="1:12" ht="12" customHeight="1" x14ac:dyDescent="0.2">
      <c r="A74" s="7" t="str">
        <f>'Pregnant Women Participating'!A74</f>
        <v>Nebraska</v>
      </c>
      <c r="B74" s="12">
        <v>2516</v>
      </c>
      <c r="C74" s="4">
        <v>2475</v>
      </c>
      <c r="D74" s="4">
        <v>2436</v>
      </c>
      <c r="E74" s="4">
        <v>2383</v>
      </c>
      <c r="F74" s="4">
        <v>2313</v>
      </c>
      <c r="G74" s="4">
        <v>2321</v>
      </c>
      <c r="H74" s="4">
        <v>2292</v>
      </c>
      <c r="I74" s="4">
        <v>2188</v>
      </c>
      <c r="J74" s="4">
        <v>2180</v>
      </c>
      <c r="K74" s="4">
        <v>2135</v>
      </c>
      <c r="L74" s="12">
        <f t="shared" si="1"/>
        <v>2323.9</v>
      </c>
    </row>
    <row r="75" spans="1:12" ht="12" customHeight="1" x14ac:dyDescent="0.2">
      <c r="A75" s="7" t="str">
        <f>'Pregnant Women Participating'!A75</f>
        <v>North Dakota</v>
      </c>
      <c r="B75" s="12">
        <v>689</v>
      </c>
      <c r="C75" s="4">
        <v>673</v>
      </c>
      <c r="D75" s="4">
        <v>655</v>
      </c>
      <c r="E75" s="4">
        <v>632</v>
      </c>
      <c r="F75" s="4">
        <v>627</v>
      </c>
      <c r="G75" s="4">
        <v>650</v>
      </c>
      <c r="H75" s="4">
        <v>631</v>
      </c>
      <c r="I75" s="4">
        <v>619</v>
      </c>
      <c r="J75" s="4">
        <v>663</v>
      </c>
      <c r="K75" s="4">
        <v>659</v>
      </c>
      <c r="L75" s="12">
        <f t="shared" si="1"/>
        <v>649.79999999999995</v>
      </c>
    </row>
    <row r="76" spans="1:12" ht="12" customHeight="1" x14ac:dyDescent="0.2">
      <c r="A76" s="7" t="str">
        <f>'Pregnant Women Participating'!A76</f>
        <v>South Dakota</v>
      </c>
      <c r="B76" s="12">
        <v>1224</v>
      </c>
      <c r="C76" s="4">
        <v>1253</v>
      </c>
      <c r="D76" s="4">
        <v>1251</v>
      </c>
      <c r="E76" s="4">
        <v>1247</v>
      </c>
      <c r="F76" s="4">
        <v>1264</v>
      </c>
      <c r="G76" s="4">
        <v>1300</v>
      </c>
      <c r="H76" s="4">
        <v>1282</v>
      </c>
      <c r="I76" s="4">
        <v>1278</v>
      </c>
      <c r="J76" s="4">
        <v>1288</v>
      </c>
      <c r="K76" s="4">
        <v>1309</v>
      </c>
      <c r="L76" s="12">
        <f t="shared" si="1"/>
        <v>1269.5999999999999</v>
      </c>
    </row>
    <row r="77" spans="1:12" ht="12" customHeight="1" x14ac:dyDescent="0.2">
      <c r="A77" s="7" t="str">
        <f>'Pregnant Women Participating'!A77</f>
        <v>Wyoming</v>
      </c>
      <c r="B77" s="12">
        <v>671</v>
      </c>
      <c r="C77" s="4">
        <v>645</v>
      </c>
      <c r="D77" s="4">
        <v>637</v>
      </c>
      <c r="E77" s="4">
        <v>623</v>
      </c>
      <c r="F77" s="4">
        <v>606</v>
      </c>
      <c r="G77" s="4">
        <v>602</v>
      </c>
      <c r="H77" s="4">
        <v>577</v>
      </c>
      <c r="I77" s="4">
        <v>602</v>
      </c>
      <c r="J77" s="4">
        <v>548</v>
      </c>
      <c r="K77" s="4">
        <v>593</v>
      </c>
      <c r="L77" s="12">
        <f t="shared" si="1"/>
        <v>610.4</v>
      </c>
    </row>
    <row r="78" spans="1:12" ht="12" customHeight="1" x14ac:dyDescent="0.2">
      <c r="A78" s="7" t="str">
        <f>'Pregnant Women Participating'!A78</f>
        <v>Ute Mountain Ute Tribe, CO</v>
      </c>
      <c r="B78" s="12">
        <v>15</v>
      </c>
      <c r="C78" s="4">
        <v>14</v>
      </c>
      <c r="D78" s="4">
        <v>10</v>
      </c>
      <c r="E78" s="4">
        <v>10</v>
      </c>
      <c r="F78" s="4">
        <v>10</v>
      </c>
      <c r="G78" s="4">
        <v>10</v>
      </c>
      <c r="H78" s="4">
        <v>10</v>
      </c>
      <c r="I78" s="4">
        <v>12</v>
      </c>
      <c r="J78" s="4">
        <v>12</v>
      </c>
      <c r="K78" s="4">
        <v>14</v>
      </c>
      <c r="L78" s="12">
        <f t="shared" si="1"/>
        <v>11.7</v>
      </c>
    </row>
    <row r="79" spans="1:12" ht="12" customHeight="1" x14ac:dyDescent="0.2">
      <c r="A79" s="7" t="str">
        <f>'Pregnant Women Participating'!A79</f>
        <v>Omaha Sioux, NE</v>
      </c>
      <c r="B79" s="12">
        <v>6</v>
      </c>
      <c r="C79" s="4">
        <v>7</v>
      </c>
      <c r="D79" s="4">
        <v>6</v>
      </c>
      <c r="E79" s="4">
        <v>6</v>
      </c>
      <c r="F79" s="4">
        <v>5</v>
      </c>
      <c r="G79" s="4">
        <v>7</v>
      </c>
      <c r="H79" s="4">
        <v>6</v>
      </c>
      <c r="I79" s="4">
        <v>5</v>
      </c>
      <c r="J79" s="4">
        <v>6</v>
      </c>
      <c r="K79" s="4">
        <v>6</v>
      </c>
      <c r="L79" s="12">
        <f t="shared" si="1"/>
        <v>6</v>
      </c>
    </row>
    <row r="80" spans="1:12" ht="12" customHeight="1" x14ac:dyDescent="0.2">
      <c r="A80" s="7" t="str">
        <f>'Pregnant Women Participating'!A80</f>
        <v>Santee Sioux, NE</v>
      </c>
      <c r="B80" s="12">
        <v>1</v>
      </c>
      <c r="C80" s="4">
        <v>1</v>
      </c>
      <c r="D80" s="4">
        <v>1</v>
      </c>
      <c r="E80" s="4">
        <v>1</v>
      </c>
      <c r="F80" s="4">
        <v>1</v>
      </c>
      <c r="G80" s="4">
        <v>0</v>
      </c>
      <c r="H80" s="4">
        <v>1</v>
      </c>
      <c r="I80" s="4">
        <v>1</v>
      </c>
      <c r="J80" s="4">
        <v>1</v>
      </c>
      <c r="K80" s="4">
        <v>2</v>
      </c>
      <c r="L80" s="12">
        <f t="shared" si="1"/>
        <v>1</v>
      </c>
    </row>
    <row r="81" spans="1:12" ht="12" customHeight="1" x14ac:dyDescent="0.2">
      <c r="A81" s="7" t="str">
        <f>'Pregnant Women Participating'!A81</f>
        <v>Winnebago Tribe, NE</v>
      </c>
      <c r="B81" s="12">
        <v>7</v>
      </c>
      <c r="C81" s="4">
        <v>7</v>
      </c>
      <c r="D81" s="4">
        <v>7</v>
      </c>
      <c r="E81" s="4">
        <v>7</v>
      </c>
      <c r="F81" s="4">
        <v>5</v>
      </c>
      <c r="G81" s="4">
        <v>4</v>
      </c>
      <c r="H81" s="4">
        <v>4</v>
      </c>
      <c r="I81" s="4">
        <v>3</v>
      </c>
      <c r="J81" s="4">
        <v>4</v>
      </c>
      <c r="K81" s="4">
        <v>4</v>
      </c>
      <c r="L81" s="12">
        <f t="shared" si="1"/>
        <v>5.2</v>
      </c>
    </row>
    <row r="82" spans="1:12" ht="12" customHeight="1" x14ac:dyDescent="0.2">
      <c r="A82" s="7" t="str">
        <f>'Pregnant Women Participating'!A82</f>
        <v>Standing Rock Sioux Tribe, ND</v>
      </c>
      <c r="B82" s="12">
        <v>7</v>
      </c>
      <c r="C82" s="4">
        <v>7</v>
      </c>
      <c r="D82" s="4">
        <v>8</v>
      </c>
      <c r="E82" s="4">
        <v>8</v>
      </c>
      <c r="F82" s="4">
        <v>9</v>
      </c>
      <c r="G82" s="4">
        <v>10</v>
      </c>
      <c r="H82" s="4">
        <v>10</v>
      </c>
      <c r="I82" s="4">
        <v>9</v>
      </c>
      <c r="J82" s="4">
        <v>8</v>
      </c>
      <c r="K82" s="4">
        <v>9</v>
      </c>
      <c r="L82" s="12">
        <f t="shared" si="1"/>
        <v>8.5</v>
      </c>
    </row>
    <row r="83" spans="1:12" ht="12" customHeight="1" x14ac:dyDescent="0.2">
      <c r="A83" s="7" t="str">
        <f>'Pregnant Women Participating'!A83</f>
        <v>Three Affiliated Tribes, ND</v>
      </c>
      <c r="B83" s="12">
        <v>5</v>
      </c>
      <c r="C83" s="4">
        <v>4</v>
      </c>
      <c r="D83" s="4">
        <v>5</v>
      </c>
      <c r="E83" s="4">
        <v>5</v>
      </c>
      <c r="F83" s="4">
        <v>3</v>
      </c>
      <c r="G83" s="4">
        <v>3</v>
      </c>
      <c r="H83" s="4">
        <v>4</v>
      </c>
      <c r="I83" s="4">
        <v>2</v>
      </c>
      <c r="J83" s="4">
        <v>4</v>
      </c>
      <c r="K83" s="4">
        <v>4</v>
      </c>
      <c r="L83" s="12">
        <f t="shared" si="1"/>
        <v>3.9</v>
      </c>
    </row>
    <row r="84" spans="1:12" ht="12" customHeight="1" x14ac:dyDescent="0.2">
      <c r="A84" s="7" t="str">
        <f>'Pregnant Women Participating'!A84</f>
        <v>Cheyenne River Sioux, SD</v>
      </c>
      <c r="B84" s="12">
        <v>29</v>
      </c>
      <c r="C84" s="4">
        <v>26</v>
      </c>
      <c r="D84" s="4">
        <v>27</v>
      </c>
      <c r="E84" s="4">
        <v>24</v>
      </c>
      <c r="F84" s="4">
        <v>23</v>
      </c>
      <c r="G84" s="4">
        <v>21</v>
      </c>
      <c r="H84" s="4">
        <v>20</v>
      </c>
      <c r="I84" s="4">
        <v>20</v>
      </c>
      <c r="J84" s="4">
        <v>19</v>
      </c>
      <c r="K84" s="4">
        <v>19</v>
      </c>
      <c r="L84" s="12">
        <f t="shared" si="1"/>
        <v>22.8</v>
      </c>
    </row>
    <row r="85" spans="1:12" ht="12" customHeight="1" x14ac:dyDescent="0.2">
      <c r="A85" s="7" t="str">
        <f>'Pregnant Women Participating'!A85</f>
        <v>Rosebud Sioux, SD</v>
      </c>
      <c r="B85" s="12">
        <v>49</v>
      </c>
      <c r="C85" s="4">
        <v>42</v>
      </c>
      <c r="D85" s="4">
        <v>45</v>
      </c>
      <c r="E85" s="4">
        <v>47</v>
      </c>
      <c r="F85" s="4">
        <v>42</v>
      </c>
      <c r="G85" s="4">
        <v>47</v>
      </c>
      <c r="H85" s="4">
        <v>41</v>
      </c>
      <c r="I85" s="4">
        <v>40</v>
      </c>
      <c r="J85" s="4">
        <v>42</v>
      </c>
      <c r="K85" s="4">
        <v>47</v>
      </c>
      <c r="L85" s="12">
        <f t="shared" si="1"/>
        <v>44.2</v>
      </c>
    </row>
    <row r="86" spans="1:12" ht="12" customHeight="1" x14ac:dyDescent="0.2">
      <c r="A86" s="7" t="str">
        <f>'Pregnant Women Participating'!A86</f>
        <v>Northern Arapahoe, WY</v>
      </c>
      <c r="B86" s="12">
        <v>19</v>
      </c>
      <c r="C86" s="4">
        <v>14</v>
      </c>
      <c r="D86" s="4">
        <v>12</v>
      </c>
      <c r="E86" s="4">
        <v>12</v>
      </c>
      <c r="F86" s="4">
        <v>11</v>
      </c>
      <c r="G86" s="4">
        <v>13</v>
      </c>
      <c r="H86" s="4">
        <v>17</v>
      </c>
      <c r="I86" s="4">
        <v>22</v>
      </c>
      <c r="J86" s="4">
        <v>18</v>
      </c>
      <c r="K86" s="4">
        <v>19</v>
      </c>
      <c r="L86" s="12">
        <f t="shared" si="1"/>
        <v>15.7</v>
      </c>
    </row>
    <row r="87" spans="1:12" ht="12" customHeight="1" x14ac:dyDescent="0.2">
      <c r="A87" s="7" t="str">
        <f>'Pregnant Women Participating'!A87</f>
        <v>Shoshone Tribe, WY</v>
      </c>
      <c r="B87" s="12">
        <v>6</v>
      </c>
      <c r="C87" s="4">
        <v>6</v>
      </c>
      <c r="D87" s="4">
        <v>6</v>
      </c>
      <c r="E87" s="4">
        <v>5</v>
      </c>
      <c r="F87" s="4">
        <v>6</v>
      </c>
      <c r="G87" s="4">
        <v>6</v>
      </c>
      <c r="H87" s="4">
        <v>6</v>
      </c>
      <c r="I87" s="4">
        <v>4</v>
      </c>
      <c r="J87" s="4">
        <v>4</v>
      </c>
      <c r="K87" s="4">
        <v>3</v>
      </c>
      <c r="L87" s="12">
        <f t="shared" si="1"/>
        <v>5.2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29371</v>
      </c>
      <c r="C88" s="14">
        <v>28625</v>
      </c>
      <c r="D88" s="14">
        <v>28105</v>
      </c>
      <c r="E88" s="14">
        <v>27925</v>
      </c>
      <c r="F88" s="14">
        <v>27630</v>
      </c>
      <c r="G88" s="14">
        <v>27819</v>
      </c>
      <c r="H88" s="14">
        <v>27582</v>
      </c>
      <c r="I88" s="14">
        <v>27127</v>
      </c>
      <c r="J88" s="14">
        <v>27156</v>
      </c>
      <c r="K88" s="14">
        <v>27149</v>
      </c>
      <c r="L88" s="15">
        <f t="shared" si="1"/>
        <v>27848.9</v>
      </c>
    </row>
    <row r="89" spans="1:12" ht="12" customHeight="1" x14ac:dyDescent="0.2">
      <c r="A89" s="8" t="str">
        <f>'Pregnant Women Participating'!A89</f>
        <v>Alaska</v>
      </c>
      <c r="B89" s="12">
        <v>1468</v>
      </c>
      <c r="C89" s="4">
        <v>1504</v>
      </c>
      <c r="D89" s="4">
        <v>1503</v>
      </c>
      <c r="E89" s="4">
        <v>1466</v>
      </c>
      <c r="F89" s="4">
        <v>1475</v>
      </c>
      <c r="G89" s="4">
        <v>1442</v>
      </c>
      <c r="H89" s="4">
        <v>1443</v>
      </c>
      <c r="I89" s="4">
        <v>1469</v>
      </c>
      <c r="J89" s="4">
        <v>1479</v>
      </c>
      <c r="K89" s="4">
        <v>1478</v>
      </c>
      <c r="L89" s="12">
        <f t="shared" si="1"/>
        <v>1472.7</v>
      </c>
    </row>
    <row r="90" spans="1:12" ht="12" customHeight="1" x14ac:dyDescent="0.2">
      <c r="A90" s="8" t="str">
        <f>'Pregnant Women Participating'!A90</f>
        <v>American Samoa</v>
      </c>
      <c r="B90" s="12">
        <v>264</v>
      </c>
      <c r="C90" s="4">
        <v>259</v>
      </c>
      <c r="D90" s="4">
        <v>267</v>
      </c>
      <c r="E90" s="4">
        <v>270</v>
      </c>
      <c r="F90" s="4">
        <v>250</v>
      </c>
      <c r="G90" s="4">
        <v>251</v>
      </c>
      <c r="H90" s="4">
        <v>250</v>
      </c>
      <c r="I90" s="4">
        <v>252</v>
      </c>
      <c r="J90" s="4">
        <v>246</v>
      </c>
      <c r="K90" s="4">
        <v>228</v>
      </c>
      <c r="L90" s="12">
        <f t="shared" si="1"/>
        <v>253.7</v>
      </c>
    </row>
    <row r="91" spans="1:12" ht="12" customHeight="1" x14ac:dyDescent="0.2">
      <c r="A91" s="8" t="str">
        <f>'Pregnant Women Participating'!A91</f>
        <v>California</v>
      </c>
      <c r="B91" s="12">
        <v>93638</v>
      </c>
      <c r="C91" s="4">
        <v>91774</v>
      </c>
      <c r="D91" s="4">
        <v>91439</v>
      </c>
      <c r="E91" s="4">
        <v>91230</v>
      </c>
      <c r="F91" s="4">
        <v>90778</v>
      </c>
      <c r="G91" s="4">
        <v>91141</v>
      </c>
      <c r="H91" s="4">
        <v>90309</v>
      </c>
      <c r="I91" s="4">
        <v>89890</v>
      </c>
      <c r="J91" s="4">
        <v>89498</v>
      </c>
      <c r="K91" s="4">
        <v>89154</v>
      </c>
      <c r="L91" s="12">
        <f t="shared" si="1"/>
        <v>90885.1</v>
      </c>
    </row>
    <row r="92" spans="1:12" ht="12" customHeight="1" x14ac:dyDescent="0.2">
      <c r="A92" s="8" t="str">
        <f>'Pregnant Women Participating'!A92</f>
        <v>Guam</v>
      </c>
      <c r="B92" s="12">
        <v>533</v>
      </c>
      <c r="C92" s="4">
        <v>512</v>
      </c>
      <c r="D92" s="4">
        <v>519</v>
      </c>
      <c r="E92" s="4">
        <v>549</v>
      </c>
      <c r="F92" s="4">
        <v>541</v>
      </c>
      <c r="G92" s="4">
        <v>548</v>
      </c>
      <c r="H92" s="4">
        <v>534</v>
      </c>
      <c r="I92" s="4">
        <v>535</v>
      </c>
      <c r="J92" s="4">
        <v>546</v>
      </c>
      <c r="K92" s="4">
        <v>542</v>
      </c>
      <c r="L92" s="12">
        <f t="shared" si="1"/>
        <v>535.9</v>
      </c>
    </row>
    <row r="93" spans="1:12" ht="12" customHeight="1" x14ac:dyDescent="0.2">
      <c r="A93" s="8" t="str">
        <f>'Pregnant Women Participating'!A93</f>
        <v>Hawaii</v>
      </c>
      <c r="B93" s="12">
        <v>2699</v>
      </c>
      <c r="C93" s="4">
        <v>2616</v>
      </c>
      <c r="D93" s="4">
        <v>2621</v>
      </c>
      <c r="E93" s="4">
        <v>2626</v>
      </c>
      <c r="F93" s="4">
        <v>2614</v>
      </c>
      <c r="G93" s="4">
        <v>2640</v>
      </c>
      <c r="H93" s="4">
        <v>2641</v>
      </c>
      <c r="I93" s="4">
        <v>2553</v>
      </c>
      <c r="J93" s="4">
        <v>2617</v>
      </c>
      <c r="K93" s="4">
        <v>2675</v>
      </c>
      <c r="L93" s="12">
        <f t="shared" si="1"/>
        <v>2630.2</v>
      </c>
    </row>
    <row r="94" spans="1:12" ht="12" customHeight="1" x14ac:dyDescent="0.2">
      <c r="A94" s="8" t="str">
        <f>'Pregnant Women Participating'!A94</f>
        <v>Idaho</v>
      </c>
      <c r="B94" s="12">
        <v>3635</v>
      </c>
      <c r="C94" s="4">
        <v>3512</v>
      </c>
      <c r="D94" s="4">
        <v>3468</v>
      </c>
      <c r="E94" s="4">
        <v>3491</v>
      </c>
      <c r="F94" s="4">
        <v>3423</v>
      </c>
      <c r="G94" s="4">
        <v>3382</v>
      </c>
      <c r="H94" s="4">
        <v>3368</v>
      </c>
      <c r="I94" s="4">
        <v>3361</v>
      </c>
      <c r="J94" s="4">
        <v>3396</v>
      </c>
      <c r="K94" s="4">
        <v>3376</v>
      </c>
      <c r="L94" s="12">
        <f t="shared" si="1"/>
        <v>3441.2</v>
      </c>
    </row>
    <row r="95" spans="1:12" ht="12" customHeight="1" x14ac:dyDescent="0.2">
      <c r="A95" s="8" t="str">
        <f>'Pregnant Women Participating'!A95</f>
        <v>Nevada</v>
      </c>
      <c r="B95" s="12">
        <v>4056</v>
      </c>
      <c r="C95" s="4">
        <v>3850</v>
      </c>
      <c r="D95" s="4">
        <v>3842</v>
      </c>
      <c r="E95" s="4">
        <v>3718</v>
      </c>
      <c r="F95" s="4">
        <v>3578</v>
      </c>
      <c r="G95" s="4">
        <v>3610</v>
      </c>
      <c r="H95" s="4">
        <v>3594</v>
      </c>
      <c r="I95" s="4">
        <v>3531</v>
      </c>
      <c r="J95" s="4">
        <v>3448</v>
      </c>
      <c r="K95" s="4">
        <v>3453</v>
      </c>
      <c r="L95" s="12">
        <f t="shared" si="1"/>
        <v>3668</v>
      </c>
    </row>
    <row r="96" spans="1:12" ht="12" customHeight="1" x14ac:dyDescent="0.2">
      <c r="A96" s="8" t="str">
        <f>'Pregnant Women Participating'!A96</f>
        <v>Oregon</v>
      </c>
      <c r="B96" s="12">
        <v>8824</v>
      </c>
      <c r="C96" s="4">
        <v>8576</v>
      </c>
      <c r="D96" s="4">
        <v>8519</v>
      </c>
      <c r="E96" s="4">
        <v>8495</v>
      </c>
      <c r="F96" s="4">
        <v>8404</v>
      </c>
      <c r="G96" s="4">
        <v>8464</v>
      </c>
      <c r="H96" s="4">
        <v>8400</v>
      </c>
      <c r="I96" s="4">
        <v>8263</v>
      </c>
      <c r="J96" s="4">
        <v>8183</v>
      </c>
      <c r="K96" s="4">
        <v>8246</v>
      </c>
      <c r="L96" s="12">
        <f t="shared" si="1"/>
        <v>8437.4</v>
      </c>
    </row>
    <row r="97" spans="1:12" ht="12" customHeight="1" x14ac:dyDescent="0.2">
      <c r="A97" s="8" t="str">
        <f>'Pregnant Women Participating'!A97</f>
        <v>Washington</v>
      </c>
      <c r="B97" s="12">
        <v>11375</v>
      </c>
      <c r="C97" s="4">
        <v>11129</v>
      </c>
      <c r="D97" s="4">
        <v>10933</v>
      </c>
      <c r="E97" s="4">
        <v>10774</v>
      </c>
      <c r="F97" s="4">
        <v>10721</v>
      </c>
      <c r="G97" s="4">
        <v>10816</v>
      </c>
      <c r="H97" s="4">
        <v>10846</v>
      </c>
      <c r="I97" s="4">
        <v>10908</v>
      </c>
      <c r="J97" s="4">
        <v>10636</v>
      </c>
      <c r="K97" s="4">
        <v>10818</v>
      </c>
      <c r="L97" s="12">
        <f t="shared" si="1"/>
        <v>10895.6</v>
      </c>
    </row>
    <row r="98" spans="1:12" ht="12" customHeight="1" x14ac:dyDescent="0.2">
      <c r="A98" s="8" t="str">
        <f>'Pregnant Women Participating'!A98</f>
        <v>Northern Marianas</v>
      </c>
      <c r="B98" s="12">
        <v>250</v>
      </c>
      <c r="C98" s="4">
        <v>246</v>
      </c>
      <c r="D98" s="4">
        <v>249</v>
      </c>
      <c r="E98" s="4">
        <v>230</v>
      </c>
      <c r="F98" s="4">
        <v>235</v>
      </c>
      <c r="G98" s="4">
        <v>234</v>
      </c>
      <c r="H98" s="4">
        <v>222</v>
      </c>
      <c r="I98" s="4">
        <v>222</v>
      </c>
      <c r="J98" s="4">
        <v>232</v>
      </c>
      <c r="K98" s="4">
        <v>230</v>
      </c>
      <c r="L98" s="12">
        <f t="shared" si="1"/>
        <v>235</v>
      </c>
    </row>
    <row r="99" spans="1:12" ht="12" customHeight="1" x14ac:dyDescent="0.2">
      <c r="A99" s="8" t="str">
        <f>'Pregnant Women Participating'!A99</f>
        <v>Inter-Tribal Council, NV</v>
      </c>
      <c r="B99" s="12">
        <v>35</v>
      </c>
      <c r="C99" s="4">
        <v>31</v>
      </c>
      <c r="D99" s="4">
        <v>32</v>
      </c>
      <c r="E99" s="4">
        <v>30</v>
      </c>
      <c r="F99" s="4">
        <v>32</v>
      </c>
      <c r="G99" s="4">
        <v>30</v>
      </c>
      <c r="H99" s="4">
        <v>33</v>
      </c>
      <c r="I99" s="4">
        <v>26</v>
      </c>
      <c r="J99" s="4">
        <v>28</v>
      </c>
      <c r="K99" s="4">
        <v>27</v>
      </c>
      <c r="L99" s="12">
        <f t="shared" si="1"/>
        <v>30.4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126777</v>
      </c>
      <c r="C100" s="14">
        <v>124009</v>
      </c>
      <c r="D100" s="14">
        <v>123392</v>
      </c>
      <c r="E100" s="14">
        <v>122879</v>
      </c>
      <c r="F100" s="14">
        <v>122051</v>
      </c>
      <c r="G100" s="14">
        <v>122558</v>
      </c>
      <c r="H100" s="14">
        <v>121640</v>
      </c>
      <c r="I100" s="14">
        <v>121010</v>
      </c>
      <c r="J100" s="14">
        <v>120309</v>
      </c>
      <c r="K100" s="14">
        <v>120227</v>
      </c>
      <c r="L100" s="15">
        <f t="shared" si="1"/>
        <v>122485.2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649051</v>
      </c>
      <c r="C101" s="23">
        <v>636524</v>
      </c>
      <c r="D101" s="23">
        <v>630689</v>
      </c>
      <c r="E101" s="23">
        <v>625793</v>
      </c>
      <c r="F101" s="23">
        <v>621428</v>
      </c>
      <c r="G101" s="23">
        <v>624060</v>
      </c>
      <c r="H101" s="23">
        <v>621712</v>
      </c>
      <c r="I101" s="23">
        <v>616964</v>
      </c>
      <c r="J101" s="23">
        <v>613801</v>
      </c>
      <c r="K101" s="23">
        <v>612547</v>
      </c>
      <c r="L101" s="22">
        <f t="shared" si="1"/>
        <v>625256.9</v>
      </c>
    </row>
    <row r="102" spans="1:12" ht="12.75" customHeight="1" thickTop="1" x14ac:dyDescent="0.2">
      <c r="A102" s="9"/>
    </row>
    <row r="103" spans="1:12" x14ac:dyDescent="0.2">
      <c r="A103" s="9"/>
    </row>
    <row r="104" spans="1:12" s="26" customFormat="1" ht="12.75" x14ac:dyDescent="0.2">
      <c r="A104" s="25" t="s">
        <v>9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tr">
        <f>'Pregnant Women Participating'!A6</f>
        <v>Connecticut</v>
      </c>
      <c r="B6" s="12">
        <v>1849</v>
      </c>
      <c r="C6" s="4">
        <v>1839</v>
      </c>
      <c r="D6" s="4">
        <v>1812</v>
      </c>
      <c r="E6" s="4">
        <v>1756</v>
      </c>
      <c r="F6" s="4">
        <v>1700</v>
      </c>
      <c r="G6" s="4">
        <v>1596</v>
      </c>
      <c r="H6" s="4">
        <v>1642</v>
      </c>
      <c r="I6" s="4">
        <v>1590</v>
      </c>
      <c r="J6" s="4">
        <v>1597</v>
      </c>
      <c r="K6" s="4">
        <v>1631</v>
      </c>
      <c r="L6" s="12">
        <f t="shared" ref="L6:L14" si="0">IF(SUM(B6:K6)&gt;0,AVERAGE(B6:K6)," ")</f>
        <v>1701.2</v>
      </c>
    </row>
    <row r="7" spans="1:12" ht="12" customHeight="1" x14ac:dyDescent="0.2">
      <c r="A7" s="7" t="str">
        <f>'Pregnant Women Participating'!A7</f>
        <v>Maine</v>
      </c>
      <c r="B7" s="12">
        <v>697</v>
      </c>
      <c r="C7" s="4">
        <v>699</v>
      </c>
      <c r="D7" s="4">
        <v>690</v>
      </c>
      <c r="E7" s="4">
        <v>685</v>
      </c>
      <c r="F7" s="4">
        <v>680</v>
      </c>
      <c r="G7" s="4">
        <v>634</v>
      </c>
      <c r="H7" s="4">
        <v>628</v>
      </c>
      <c r="I7" s="4">
        <v>646</v>
      </c>
      <c r="J7" s="4">
        <v>680</v>
      </c>
      <c r="K7" s="4">
        <v>694</v>
      </c>
      <c r="L7" s="12">
        <f t="shared" si="0"/>
        <v>673.3</v>
      </c>
    </row>
    <row r="8" spans="1:12" ht="12" customHeight="1" x14ac:dyDescent="0.2">
      <c r="A8" s="7" t="str">
        <f>'Pregnant Women Participating'!A8</f>
        <v>Massachusetts</v>
      </c>
      <c r="B8" s="12">
        <v>4776</v>
      </c>
      <c r="C8" s="4">
        <v>4630</v>
      </c>
      <c r="D8" s="4">
        <v>4596</v>
      </c>
      <c r="E8" s="4">
        <v>4650</v>
      </c>
      <c r="F8" s="4">
        <v>4430</v>
      </c>
      <c r="G8" s="4">
        <v>4424</v>
      </c>
      <c r="H8" s="4">
        <v>4411</v>
      </c>
      <c r="I8" s="4">
        <v>4376</v>
      </c>
      <c r="J8" s="4">
        <v>4022</v>
      </c>
      <c r="K8" s="4">
        <v>4015</v>
      </c>
      <c r="L8" s="12">
        <f t="shared" si="0"/>
        <v>4433</v>
      </c>
    </row>
    <row r="9" spans="1:12" ht="12" customHeight="1" x14ac:dyDescent="0.2">
      <c r="A9" s="7" t="str">
        <f>'Pregnant Women Participating'!A9</f>
        <v>New Hampshire</v>
      </c>
      <c r="B9" s="12">
        <v>473</v>
      </c>
      <c r="C9" s="4">
        <v>458</v>
      </c>
      <c r="D9" s="4">
        <v>463</v>
      </c>
      <c r="E9" s="4">
        <v>478</v>
      </c>
      <c r="F9" s="4">
        <v>483</v>
      </c>
      <c r="G9" s="4">
        <v>505</v>
      </c>
      <c r="H9" s="4">
        <v>524</v>
      </c>
      <c r="I9" s="4">
        <v>507</v>
      </c>
      <c r="J9" s="4">
        <v>488</v>
      </c>
      <c r="K9" s="4">
        <v>505</v>
      </c>
      <c r="L9" s="12">
        <f t="shared" si="0"/>
        <v>488.4</v>
      </c>
    </row>
    <row r="10" spans="1:12" ht="12" customHeight="1" x14ac:dyDescent="0.2">
      <c r="A10" s="7" t="str">
        <f>'Pregnant Women Participating'!A10</f>
        <v>New York</v>
      </c>
      <c r="B10" s="12">
        <v>14179</v>
      </c>
      <c r="C10" s="4">
        <v>14032</v>
      </c>
      <c r="D10" s="4">
        <v>13800</v>
      </c>
      <c r="E10" s="4">
        <v>13880</v>
      </c>
      <c r="F10" s="4">
        <v>13481</v>
      </c>
      <c r="G10" s="4">
        <v>13299</v>
      </c>
      <c r="H10" s="4">
        <v>13175</v>
      </c>
      <c r="I10" s="4">
        <v>12889</v>
      </c>
      <c r="J10" s="4">
        <v>12815</v>
      </c>
      <c r="K10" s="4">
        <v>12937</v>
      </c>
      <c r="L10" s="12">
        <f t="shared" si="0"/>
        <v>13448.7</v>
      </c>
    </row>
    <row r="11" spans="1:12" ht="12" customHeight="1" x14ac:dyDescent="0.2">
      <c r="A11" s="7" t="str">
        <f>'Pregnant Women Participating'!A11</f>
        <v>Rhode Island</v>
      </c>
      <c r="B11" s="12">
        <v>966</v>
      </c>
      <c r="C11" s="4">
        <v>1007</v>
      </c>
      <c r="D11" s="4">
        <v>990</v>
      </c>
      <c r="E11" s="4">
        <v>974</v>
      </c>
      <c r="F11" s="4">
        <v>944</v>
      </c>
      <c r="G11" s="4">
        <v>882</v>
      </c>
      <c r="H11" s="4">
        <v>883</v>
      </c>
      <c r="I11" s="4">
        <v>857</v>
      </c>
      <c r="J11" s="4">
        <v>855</v>
      </c>
      <c r="K11" s="4">
        <v>867</v>
      </c>
      <c r="L11" s="12">
        <f t="shared" si="0"/>
        <v>922.5</v>
      </c>
    </row>
    <row r="12" spans="1:12" ht="12" customHeight="1" x14ac:dyDescent="0.2">
      <c r="A12" s="7" t="str">
        <f>'Pregnant Women Participating'!A12</f>
        <v>Vermont</v>
      </c>
      <c r="B12" s="12">
        <v>351</v>
      </c>
      <c r="C12" s="4">
        <v>355</v>
      </c>
      <c r="D12" s="4">
        <v>351</v>
      </c>
      <c r="E12" s="4">
        <v>363</v>
      </c>
      <c r="F12" s="4">
        <v>344</v>
      </c>
      <c r="G12" s="4">
        <v>330</v>
      </c>
      <c r="H12" s="4">
        <v>328</v>
      </c>
      <c r="I12" s="4">
        <v>327</v>
      </c>
      <c r="J12" s="4">
        <v>338</v>
      </c>
      <c r="K12" s="4">
        <v>363</v>
      </c>
      <c r="L12" s="12">
        <f t="shared" si="0"/>
        <v>345</v>
      </c>
    </row>
    <row r="13" spans="1:12" ht="12" customHeight="1" x14ac:dyDescent="0.2">
      <c r="A13" s="7" t="str">
        <f>'Pregnant Women Participating'!A13</f>
        <v>Virgin Islands</v>
      </c>
      <c r="B13" s="12">
        <v>53</v>
      </c>
      <c r="C13" s="4">
        <v>55</v>
      </c>
      <c r="D13" s="4">
        <v>63</v>
      </c>
      <c r="E13" s="4">
        <v>66</v>
      </c>
      <c r="F13" s="4">
        <v>67</v>
      </c>
      <c r="G13" s="4">
        <v>56</v>
      </c>
      <c r="H13" s="4">
        <v>62</v>
      </c>
      <c r="I13" s="4">
        <v>57</v>
      </c>
      <c r="J13" s="4">
        <v>57</v>
      </c>
      <c r="K13" s="4">
        <v>0</v>
      </c>
      <c r="L13" s="12">
        <f t="shared" si="0"/>
        <v>53.6</v>
      </c>
    </row>
    <row r="14" spans="1:12" ht="12" customHeight="1" x14ac:dyDescent="0.2">
      <c r="A14" s="7" t="str">
        <f>'Pregnant Women Participating'!A14</f>
        <v>Pleasant Point, ME</v>
      </c>
      <c r="B14" s="12">
        <v>2</v>
      </c>
      <c r="C14" s="4">
        <v>3</v>
      </c>
      <c r="D14" s="4">
        <v>3</v>
      </c>
      <c r="E14" s="4">
        <v>4</v>
      </c>
      <c r="F14" s="4">
        <v>2</v>
      </c>
      <c r="G14" s="4">
        <v>5</v>
      </c>
      <c r="H14" s="4">
        <v>5</v>
      </c>
      <c r="I14" s="4">
        <v>5</v>
      </c>
      <c r="J14" s="4">
        <v>5</v>
      </c>
      <c r="K14" s="4">
        <v>0</v>
      </c>
      <c r="L14" s="12">
        <f t="shared" si="0"/>
        <v>3.4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23346</v>
      </c>
      <c r="C15" s="14">
        <v>23078</v>
      </c>
      <c r="D15" s="14">
        <v>22768</v>
      </c>
      <c r="E15" s="14">
        <v>22856</v>
      </c>
      <c r="F15" s="14">
        <v>22131</v>
      </c>
      <c r="G15" s="14">
        <v>21731</v>
      </c>
      <c r="H15" s="14">
        <v>21658</v>
      </c>
      <c r="I15" s="14">
        <v>21254</v>
      </c>
      <c r="J15" s="14">
        <v>20857</v>
      </c>
      <c r="K15" s="14">
        <v>21012</v>
      </c>
      <c r="L15" s="15">
        <f t="shared" ref="L15:L101" si="1">IF(SUM(B15:K15)&gt;0,AVERAGE(B15:K15)," ")</f>
        <v>22069.1</v>
      </c>
    </row>
    <row r="16" spans="1:12" ht="12" customHeight="1" x14ac:dyDescent="0.2">
      <c r="A16" s="7" t="str">
        <f>'Pregnant Women Participating'!A16</f>
        <v>Delaware</v>
      </c>
      <c r="B16" s="12">
        <v>1000</v>
      </c>
      <c r="C16" s="4">
        <v>996</v>
      </c>
      <c r="D16" s="4">
        <v>983</v>
      </c>
      <c r="E16" s="4">
        <v>989</v>
      </c>
      <c r="F16" s="4">
        <v>943</v>
      </c>
      <c r="G16" s="4">
        <v>910</v>
      </c>
      <c r="H16" s="4">
        <v>927</v>
      </c>
      <c r="I16" s="4">
        <v>931</v>
      </c>
      <c r="J16" s="4">
        <v>923</v>
      </c>
      <c r="K16" s="4">
        <v>946</v>
      </c>
      <c r="L16" s="12">
        <f t="shared" si="1"/>
        <v>954.8</v>
      </c>
    </row>
    <row r="17" spans="1:12" ht="12" customHeight="1" x14ac:dyDescent="0.2">
      <c r="A17" s="7" t="str">
        <f>'Pregnant Women Participating'!A17</f>
        <v>District of Columbia</v>
      </c>
      <c r="B17" s="12">
        <v>602</v>
      </c>
      <c r="C17" s="4">
        <v>615</v>
      </c>
      <c r="D17" s="4">
        <v>633</v>
      </c>
      <c r="E17" s="4">
        <v>634</v>
      </c>
      <c r="F17" s="4">
        <v>630</v>
      </c>
      <c r="G17" s="4">
        <v>638</v>
      </c>
      <c r="H17" s="4">
        <v>642</v>
      </c>
      <c r="I17" s="4">
        <v>640</v>
      </c>
      <c r="J17" s="4">
        <v>616</v>
      </c>
      <c r="K17" s="4">
        <v>627</v>
      </c>
      <c r="L17" s="12">
        <f t="shared" si="1"/>
        <v>627.70000000000005</v>
      </c>
    </row>
    <row r="18" spans="1:12" ht="12" customHeight="1" x14ac:dyDescent="0.2">
      <c r="A18" s="7" t="str">
        <f>'Pregnant Women Participating'!A18</f>
        <v>Maryland</v>
      </c>
      <c r="B18" s="12">
        <v>4826</v>
      </c>
      <c r="C18" s="4">
        <v>4849</v>
      </c>
      <c r="D18" s="4">
        <v>4762</v>
      </c>
      <c r="E18" s="4">
        <v>4768</v>
      </c>
      <c r="F18" s="4">
        <v>4610</v>
      </c>
      <c r="G18" s="4">
        <v>4580</v>
      </c>
      <c r="H18" s="4">
        <v>4474</v>
      </c>
      <c r="I18" s="4">
        <v>4490</v>
      </c>
      <c r="J18" s="4">
        <v>4520</v>
      </c>
      <c r="K18" s="4">
        <v>4407</v>
      </c>
      <c r="L18" s="12">
        <f t="shared" si="1"/>
        <v>4628.6000000000004</v>
      </c>
    </row>
    <row r="19" spans="1:12" ht="12" customHeight="1" x14ac:dyDescent="0.2">
      <c r="A19" s="7" t="str">
        <f>'Pregnant Women Participating'!A19</f>
        <v>New Jersey</v>
      </c>
      <c r="B19" s="12">
        <v>5873</v>
      </c>
      <c r="C19" s="4">
        <v>5735</v>
      </c>
      <c r="D19" s="4">
        <v>5688</v>
      </c>
      <c r="E19" s="4">
        <v>5711</v>
      </c>
      <c r="F19" s="4">
        <v>5587</v>
      </c>
      <c r="G19" s="4">
        <v>5509</v>
      </c>
      <c r="H19" s="4">
        <v>5518</v>
      </c>
      <c r="I19" s="4">
        <v>5586</v>
      </c>
      <c r="J19" s="4">
        <v>5503</v>
      </c>
      <c r="K19" s="4">
        <v>5594</v>
      </c>
      <c r="L19" s="12">
        <f t="shared" si="1"/>
        <v>5630.4</v>
      </c>
    </row>
    <row r="20" spans="1:12" ht="12" customHeight="1" x14ac:dyDescent="0.2">
      <c r="A20" s="7" t="str">
        <f>'Pregnant Women Participating'!A20</f>
        <v>Pennsylvania</v>
      </c>
      <c r="B20" s="12">
        <v>14420</v>
      </c>
      <c r="C20" s="4">
        <v>13874</v>
      </c>
      <c r="D20" s="4">
        <v>13638</v>
      </c>
      <c r="E20" s="4">
        <v>13796</v>
      </c>
      <c r="F20" s="4">
        <v>13463</v>
      </c>
      <c r="G20" s="4">
        <v>13129</v>
      </c>
      <c r="H20" s="4">
        <v>13225</v>
      </c>
      <c r="I20" s="4">
        <v>13052</v>
      </c>
      <c r="J20" s="4">
        <v>13217</v>
      </c>
      <c r="K20" s="4">
        <v>13281</v>
      </c>
      <c r="L20" s="12">
        <f t="shared" si="1"/>
        <v>13509.5</v>
      </c>
    </row>
    <row r="21" spans="1:12" ht="12" customHeight="1" x14ac:dyDescent="0.2">
      <c r="A21" s="7" t="str">
        <f>'Pregnant Women Participating'!A21</f>
        <v>Puerto Rico</v>
      </c>
      <c r="B21" s="12">
        <v>4823</v>
      </c>
      <c r="C21" s="4">
        <v>4663</v>
      </c>
      <c r="D21" s="4">
        <v>4795</v>
      </c>
      <c r="E21" s="4">
        <v>5012</v>
      </c>
      <c r="F21" s="4">
        <v>5078</v>
      </c>
      <c r="G21" s="4">
        <v>5084</v>
      </c>
      <c r="H21" s="4">
        <v>5078</v>
      </c>
      <c r="I21" s="4">
        <v>4966</v>
      </c>
      <c r="J21" s="4">
        <v>4958</v>
      </c>
      <c r="K21" s="4">
        <v>4793</v>
      </c>
      <c r="L21" s="12">
        <f t="shared" si="1"/>
        <v>4925</v>
      </c>
    </row>
    <row r="22" spans="1:12" ht="12" customHeight="1" x14ac:dyDescent="0.2">
      <c r="A22" s="7" t="str">
        <f>'Pregnant Women Participating'!A22</f>
        <v>Virginia</v>
      </c>
      <c r="B22" s="12">
        <v>6590</v>
      </c>
      <c r="C22" s="4">
        <v>6353</v>
      </c>
      <c r="D22" s="4">
        <v>6168</v>
      </c>
      <c r="E22" s="4">
        <v>6058</v>
      </c>
      <c r="F22" s="4">
        <v>5903</v>
      </c>
      <c r="G22" s="4">
        <v>5743</v>
      </c>
      <c r="H22" s="4">
        <v>5765</v>
      </c>
      <c r="I22" s="4">
        <v>5607</v>
      </c>
      <c r="J22" s="4">
        <v>5578</v>
      </c>
      <c r="K22" s="4">
        <v>5588</v>
      </c>
      <c r="L22" s="12">
        <f t="shared" si="1"/>
        <v>5935.3</v>
      </c>
    </row>
    <row r="23" spans="1:12" ht="12" customHeight="1" x14ac:dyDescent="0.2">
      <c r="A23" s="7" t="str">
        <f>'Pregnant Women Participating'!A23</f>
        <v>West Virginia</v>
      </c>
      <c r="B23" s="12">
        <v>2472</v>
      </c>
      <c r="C23" s="4">
        <v>2459</v>
      </c>
      <c r="D23" s="4">
        <v>2367</v>
      </c>
      <c r="E23" s="4">
        <v>2362</v>
      </c>
      <c r="F23" s="4">
        <v>2292</v>
      </c>
      <c r="G23" s="4">
        <v>2221</v>
      </c>
      <c r="H23" s="4">
        <v>2213</v>
      </c>
      <c r="I23" s="4">
        <v>2184</v>
      </c>
      <c r="J23" s="4">
        <v>2256</v>
      </c>
      <c r="K23" s="4">
        <v>2328</v>
      </c>
      <c r="L23" s="12">
        <f t="shared" si="1"/>
        <v>2315.4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40606</v>
      </c>
      <c r="C24" s="14">
        <v>39544</v>
      </c>
      <c r="D24" s="14">
        <v>39034</v>
      </c>
      <c r="E24" s="14">
        <v>39330</v>
      </c>
      <c r="F24" s="14">
        <v>38506</v>
      </c>
      <c r="G24" s="14">
        <v>37814</v>
      </c>
      <c r="H24" s="14">
        <v>37842</v>
      </c>
      <c r="I24" s="14">
        <v>37456</v>
      </c>
      <c r="J24" s="14">
        <v>37571</v>
      </c>
      <c r="K24" s="14">
        <v>37564</v>
      </c>
      <c r="L24" s="15">
        <f t="shared" si="1"/>
        <v>38526.699999999997</v>
      </c>
    </row>
    <row r="25" spans="1:12" ht="12" customHeight="1" x14ac:dyDescent="0.2">
      <c r="A25" s="7" t="str">
        <f>'Pregnant Women Participating'!A25</f>
        <v>Alabama</v>
      </c>
      <c r="B25" s="12">
        <v>8242</v>
      </c>
      <c r="C25" s="4">
        <v>8310</v>
      </c>
      <c r="D25" s="4">
        <v>8325</v>
      </c>
      <c r="E25" s="4">
        <v>8233</v>
      </c>
      <c r="F25" s="4">
        <v>8151</v>
      </c>
      <c r="G25" s="4">
        <v>7933</v>
      </c>
      <c r="H25" s="4">
        <v>7809</v>
      </c>
      <c r="I25" s="4">
        <v>7592</v>
      </c>
      <c r="J25" s="4">
        <v>7426</v>
      </c>
      <c r="K25" s="4">
        <v>8145</v>
      </c>
      <c r="L25" s="12">
        <f t="shared" si="1"/>
        <v>8016.6</v>
      </c>
    </row>
    <row r="26" spans="1:12" ht="12" customHeight="1" x14ac:dyDescent="0.2">
      <c r="A26" s="7" t="str">
        <f>'Pregnant Women Participating'!A26</f>
        <v>Florida</v>
      </c>
      <c r="B26" s="12">
        <v>18617</v>
      </c>
      <c r="C26" s="4">
        <v>18418</v>
      </c>
      <c r="D26" s="4">
        <v>18310</v>
      </c>
      <c r="E26" s="4">
        <v>18459</v>
      </c>
      <c r="F26" s="4">
        <v>17950</v>
      </c>
      <c r="G26" s="4">
        <v>17371</v>
      </c>
      <c r="H26" s="4">
        <v>16990</v>
      </c>
      <c r="I26" s="4">
        <v>16159</v>
      </c>
      <c r="J26" s="4">
        <v>15813</v>
      </c>
      <c r="K26" s="4">
        <v>14801</v>
      </c>
      <c r="L26" s="12">
        <f t="shared" si="1"/>
        <v>17288.8</v>
      </c>
    </row>
    <row r="27" spans="1:12" ht="12" customHeight="1" x14ac:dyDescent="0.2">
      <c r="A27" s="7" t="str">
        <f>'Pregnant Women Participating'!A27</f>
        <v>Georgia</v>
      </c>
      <c r="B27" s="12">
        <v>12510</v>
      </c>
      <c r="C27" s="4">
        <v>12555</v>
      </c>
      <c r="D27" s="4">
        <v>12315</v>
      </c>
      <c r="E27" s="4">
        <v>12376</v>
      </c>
      <c r="F27" s="4">
        <v>12262</v>
      </c>
      <c r="G27" s="4">
        <v>11842</v>
      </c>
      <c r="H27" s="4">
        <v>11897</v>
      </c>
      <c r="I27" s="4">
        <v>11769</v>
      </c>
      <c r="J27" s="4">
        <v>11437</v>
      </c>
      <c r="K27" s="4">
        <v>11540</v>
      </c>
      <c r="L27" s="12">
        <f t="shared" si="1"/>
        <v>12050.3</v>
      </c>
    </row>
    <row r="28" spans="1:12" ht="12" customHeight="1" x14ac:dyDescent="0.2">
      <c r="A28" s="7" t="str">
        <f>'Pregnant Women Participating'!A28</f>
        <v>Kentucky</v>
      </c>
      <c r="B28" s="12">
        <v>6524</v>
      </c>
      <c r="C28" s="4">
        <v>6433</v>
      </c>
      <c r="D28" s="4">
        <v>6585</v>
      </c>
      <c r="E28" s="4">
        <v>6611</v>
      </c>
      <c r="F28" s="4">
        <v>6225</v>
      </c>
      <c r="G28" s="4">
        <v>6133</v>
      </c>
      <c r="H28" s="4">
        <v>6135</v>
      </c>
      <c r="I28" s="4">
        <v>6043</v>
      </c>
      <c r="J28" s="4">
        <v>6064</v>
      </c>
      <c r="K28" s="4">
        <v>6152</v>
      </c>
      <c r="L28" s="12">
        <f t="shared" si="1"/>
        <v>6290.5</v>
      </c>
    </row>
    <row r="29" spans="1:12" ht="12" customHeight="1" x14ac:dyDescent="0.2">
      <c r="A29" s="7" t="str">
        <f>'Pregnant Women Participating'!A29</f>
        <v>Mississippi</v>
      </c>
      <c r="B29" s="12">
        <v>4018</v>
      </c>
      <c r="C29" s="4">
        <v>3758</v>
      </c>
      <c r="D29" s="4">
        <v>3644</v>
      </c>
      <c r="E29" s="4">
        <v>3778</v>
      </c>
      <c r="F29" s="4">
        <v>3858</v>
      </c>
      <c r="G29" s="4">
        <v>3983</v>
      </c>
      <c r="H29" s="4">
        <v>4356</v>
      </c>
      <c r="I29" s="4">
        <v>4466</v>
      </c>
      <c r="J29" s="4">
        <v>4459</v>
      </c>
      <c r="K29" s="4">
        <v>4495</v>
      </c>
      <c r="L29" s="12">
        <f t="shared" si="1"/>
        <v>4081.5</v>
      </c>
    </row>
    <row r="30" spans="1:12" ht="12" customHeight="1" x14ac:dyDescent="0.2">
      <c r="A30" s="7" t="str">
        <f>'Pregnant Women Participating'!A30</f>
        <v>North Carolina</v>
      </c>
      <c r="B30" s="12">
        <v>12308</v>
      </c>
      <c r="C30" s="4">
        <v>12194</v>
      </c>
      <c r="D30" s="4">
        <v>11913</v>
      </c>
      <c r="E30" s="4">
        <v>11835</v>
      </c>
      <c r="F30" s="4">
        <v>11536</v>
      </c>
      <c r="G30" s="4">
        <v>11259</v>
      </c>
      <c r="H30" s="4">
        <v>11266</v>
      </c>
      <c r="I30" s="4">
        <v>11269</v>
      </c>
      <c r="J30" s="4">
        <v>11385</v>
      </c>
      <c r="K30" s="4">
        <v>11331</v>
      </c>
      <c r="L30" s="12">
        <f t="shared" si="1"/>
        <v>11629.6</v>
      </c>
    </row>
    <row r="31" spans="1:12" ht="12" customHeight="1" x14ac:dyDescent="0.2">
      <c r="A31" s="7" t="str">
        <f>'Pregnant Women Participating'!A31</f>
        <v>South Carolina</v>
      </c>
      <c r="B31" s="12">
        <v>6028</v>
      </c>
      <c r="C31" s="4">
        <v>5957</v>
      </c>
      <c r="D31" s="4">
        <v>5806</v>
      </c>
      <c r="E31" s="4">
        <v>5817</v>
      </c>
      <c r="F31" s="4">
        <v>5724</v>
      </c>
      <c r="G31" s="4">
        <v>5748</v>
      </c>
      <c r="H31" s="4">
        <v>5884</v>
      </c>
      <c r="I31" s="4">
        <v>5859</v>
      </c>
      <c r="J31" s="4">
        <v>5830</v>
      </c>
      <c r="K31" s="4">
        <v>5889</v>
      </c>
      <c r="L31" s="12">
        <f t="shared" si="1"/>
        <v>5854.2</v>
      </c>
    </row>
    <row r="32" spans="1:12" ht="12" customHeight="1" x14ac:dyDescent="0.2">
      <c r="A32" s="7" t="str">
        <f>'Pregnant Women Participating'!A32</f>
        <v>Tennessee</v>
      </c>
      <c r="B32" s="12">
        <v>9312</v>
      </c>
      <c r="C32" s="4">
        <v>9135</v>
      </c>
      <c r="D32" s="4">
        <v>9017</v>
      </c>
      <c r="E32" s="4">
        <v>8821</v>
      </c>
      <c r="F32" s="4">
        <v>8730</v>
      </c>
      <c r="G32" s="4">
        <v>8546</v>
      </c>
      <c r="H32" s="4">
        <v>8501</v>
      </c>
      <c r="I32" s="4">
        <v>8363</v>
      </c>
      <c r="J32" s="4">
        <v>8344</v>
      </c>
      <c r="K32" s="4">
        <v>8428</v>
      </c>
      <c r="L32" s="12">
        <f t="shared" si="1"/>
        <v>8719.7000000000007</v>
      </c>
    </row>
    <row r="33" spans="1:12" ht="12" customHeight="1" x14ac:dyDescent="0.2">
      <c r="A33" s="7" t="str">
        <f>'Pregnant Women Participating'!A33</f>
        <v>Choctaw Indians, MS</v>
      </c>
      <c r="B33" s="12">
        <v>36</v>
      </c>
      <c r="C33" s="4">
        <v>35</v>
      </c>
      <c r="D33" s="4">
        <v>33</v>
      </c>
      <c r="E33" s="4">
        <v>43</v>
      </c>
      <c r="F33" s="4">
        <v>38</v>
      </c>
      <c r="G33" s="4">
        <v>43</v>
      </c>
      <c r="H33" s="4">
        <v>44</v>
      </c>
      <c r="I33" s="4">
        <v>39</v>
      </c>
      <c r="J33" s="4">
        <v>47</v>
      </c>
      <c r="K33" s="4">
        <v>38</v>
      </c>
      <c r="L33" s="12">
        <f t="shared" si="1"/>
        <v>39.6</v>
      </c>
    </row>
    <row r="34" spans="1:12" ht="12" customHeight="1" x14ac:dyDescent="0.2">
      <c r="A34" s="7" t="str">
        <f>'Pregnant Women Participating'!A34</f>
        <v>Eastern Cherokee, NC</v>
      </c>
      <c r="B34" s="12">
        <v>19</v>
      </c>
      <c r="C34" s="4">
        <v>18</v>
      </c>
      <c r="D34" s="4">
        <v>20</v>
      </c>
      <c r="E34" s="4">
        <v>18</v>
      </c>
      <c r="F34" s="4">
        <v>20</v>
      </c>
      <c r="G34" s="4">
        <v>19</v>
      </c>
      <c r="H34" s="4">
        <v>21</v>
      </c>
      <c r="I34" s="4">
        <v>19</v>
      </c>
      <c r="J34" s="4">
        <v>16</v>
      </c>
      <c r="K34" s="4">
        <v>13</v>
      </c>
      <c r="L34" s="12">
        <f t="shared" si="1"/>
        <v>18.3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77614</v>
      </c>
      <c r="C35" s="14">
        <v>76813</v>
      </c>
      <c r="D35" s="14">
        <v>75968</v>
      </c>
      <c r="E35" s="14">
        <v>75991</v>
      </c>
      <c r="F35" s="14">
        <v>74494</v>
      </c>
      <c r="G35" s="14">
        <v>72877</v>
      </c>
      <c r="H35" s="14">
        <v>72903</v>
      </c>
      <c r="I35" s="14">
        <v>71578</v>
      </c>
      <c r="J35" s="14">
        <v>70821</v>
      </c>
      <c r="K35" s="14">
        <v>70832</v>
      </c>
      <c r="L35" s="15">
        <f t="shared" si="1"/>
        <v>73989.100000000006</v>
      </c>
    </row>
    <row r="36" spans="1:12" ht="12" customHeight="1" x14ac:dyDescent="0.2">
      <c r="A36" s="7" t="str">
        <f>'Pregnant Women Participating'!A36</f>
        <v>Illinois</v>
      </c>
      <c r="B36" s="12">
        <v>8470</v>
      </c>
      <c r="C36" s="4">
        <v>8263</v>
      </c>
      <c r="D36" s="4">
        <v>7952</v>
      </c>
      <c r="E36" s="4">
        <v>7918</v>
      </c>
      <c r="F36" s="4">
        <v>7775</v>
      </c>
      <c r="G36" s="4">
        <v>7607</v>
      </c>
      <c r="H36" s="4">
        <v>7764</v>
      </c>
      <c r="I36" s="4">
        <v>7747</v>
      </c>
      <c r="J36" s="4">
        <v>7562</v>
      </c>
      <c r="K36" s="4">
        <v>7586</v>
      </c>
      <c r="L36" s="12">
        <f t="shared" si="1"/>
        <v>7864.4</v>
      </c>
    </row>
    <row r="37" spans="1:12" ht="12" customHeight="1" x14ac:dyDescent="0.2">
      <c r="A37" s="7" t="str">
        <f>'Pregnant Women Participating'!A37</f>
        <v>Indiana</v>
      </c>
      <c r="B37" s="12">
        <v>9298</v>
      </c>
      <c r="C37" s="4">
        <v>9025</v>
      </c>
      <c r="D37" s="4">
        <v>8859</v>
      </c>
      <c r="E37" s="4">
        <v>8756</v>
      </c>
      <c r="F37" s="4">
        <v>8480</v>
      </c>
      <c r="G37" s="4">
        <v>8608</v>
      </c>
      <c r="H37" s="4">
        <v>8394</v>
      </c>
      <c r="I37" s="4">
        <v>8418</v>
      </c>
      <c r="J37" s="4">
        <v>8546</v>
      </c>
      <c r="K37" s="4">
        <v>8477</v>
      </c>
      <c r="L37" s="12">
        <f t="shared" si="1"/>
        <v>8686.1</v>
      </c>
    </row>
    <row r="38" spans="1:12" ht="12" customHeight="1" x14ac:dyDescent="0.2">
      <c r="A38" s="7" t="str">
        <f>'Pregnant Women Participating'!A38</f>
        <v>Iowa</v>
      </c>
      <c r="B38" s="12">
        <v>3779</v>
      </c>
      <c r="C38" s="4">
        <v>3701</v>
      </c>
      <c r="D38" s="4">
        <v>3661</v>
      </c>
      <c r="E38" s="4">
        <v>3671</v>
      </c>
      <c r="F38" s="4">
        <v>3580</v>
      </c>
      <c r="G38" s="4">
        <v>3528</v>
      </c>
      <c r="H38" s="4">
        <v>3500</v>
      </c>
      <c r="I38" s="4">
        <v>3396</v>
      </c>
      <c r="J38" s="4">
        <v>3497</v>
      </c>
      <c r="K38" s="4">
        <v>3534</v>
      </c>
      <c r="L38" s="12">
        <f t="shared" si="1"/>
        <v>3584.7</v>
      </c>
    </row>
    <row r="39" spans="1:12" ht="12" customHeight="1" x14ac:dyDescent="0.2">
      <c r="A39" s="7" t="str">
        <f>'Pregnant Women Participating'!A39</f>
        <v>Michigan</v>
      </c>
      <c r="B39" s="12">
        <v>9783</v>
      </c>
      <c r="C39" s="4">
        <v>9590</v>
      </c>
      <c r="D39" s="4">
        <v>9143</v>
      </c>
      <c r="E39" s="4">
        <v>8971</v>
      </c>
      <c r="F39" s="4">
        <v>9040</v>
      </c>
      <c r="G39" s="4">
        <v>8711</v>
      </c>
      <c r="H39" s="4">
        <v>8931</v>
      </c>
      <c r="I39" s="4">
        <v>8915</v>
      </c>
      <c r="J39" s="4">
        <v>8917</v>
      </c>
      <c r="K39" s="4">
        <v>8977</v>
      </c>
      <c r="L39" s="12">
        <f t="shared" si="1"/>
        <v>9097.7999999999993</v>
      </c>
    </row>
    <row r="40" spans="1:12" ht="12" customHeight="1" x14ac:dyDescent="0.2">
      <c r="A40" s="7" t="str">
        <f>'Pregnant Women Participating'!A40</f>
        <v>Minnesota</v>
      </c>
      <c r="B40" s="12">
        <v>4256</v>
      </c>
      <c r="C40" s="4">
        <v>4171</v>
      </c>
      <c r="D40" s="4">
        <v>4136</v>
      </c>
      <c r="E40" s="4">
        <v>4090</v>
      </c>
      <c r="F40" s="4">
        <v>3964</v>
      </c>
      <c r="G40" s="4">
        <v>3887</v>
      </c>
      <c r="H40" s="4">
        <v>3930</v>
      </c>
      <c r="I40" s="4">
        <v>3831</v>
      </c>
      <c r="J40" s="4">
        <v>3769</v>
      </c>
      <c r="K40" s="4">
        <v>3800</v>
      </c>
      <c r="L40" s="12">
        <f t="shared" si="1"/>
        <v>3983.4</v>
      </c>
    </row>
    <row r="41" spans="1:12" ht="12" customHeight="1" x14ac:dyDescent="0.2">
      <c r="A41" s="7" t="str">
        <f>'Pregnant Women Participating'!A41</f>
        <v>Ohio</v>
      </c>
      <c r="B41" s="12">
        <v>13008</v>
      </c>
      <c r="C41" s="4">
        <v>12646</v>
      </c>
      <c r="D41" s="4">
        <v>12492</v>
      </c>
      <c r="E41" s="4">
        <v>12504</v>
      </c>
      <c r="F41" s="4">
        <v>12310</v>
      </c>
      <c r="G41" s="4">
        <v>12277</v>
      </c>
      <c r="H41" s="4">
        <v>12180</v>
      </c>
      <c r="I41" s="4">
        <v>12006</v>
      </c>
      <c r="J41" s="4">
        <v>12076</v>
      </c>
      <c r="K41" s="4">
        <v>12487</v>
      </c>
      <c r="L41" s="12">
        <f t="shared" si="1"/>
        <v>12398.6</v>
      </c>
    </row>
    <row r="42" spans="1:12" ht="12" customHeight="1" x14ac:dyDescent="0.2">
      <c r="A42" s="7" t="str">
        <f>'Pregnant Women Participating'!A42</f>
        <v>Wisconsin</v>
      </c>
      <c r="B42" s="12">
        <v>4883</v>
      </c>
      <c r="C42" s="4">
        <v>4789</v>
      </c>
      <c r="D42" s="4">
        <v>4802</v>
      </c>
      <c r="E42" s="4">
        <v>4791</v>
      </c>
      <c r="F42" s="4">
        <v>4718</v>
      </c>
      <c r="G42" s="4">
        <v>4585</v>
      </c>
      <c r="H42" s="4">
        <v>4638</v>
      </c>
      <c r="I42" s="4">
        <v>4553</v>
      </c>
      <c r="J42" s="4">
        <v>4517</v>
      </c>
      <c r="K42" s="4">
        <v>4852</v>
      </c>
      <c r="L42" s="12">
        <f t="shared" si="1"/>
        <v>4712.8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53477</v>
      </c>
      <c r="C43" s="14">
        <v>52185</v>
      </c>
      <c r="D43" s="14">
        <v>51045</v>
      </c>
      <c r="E43" s="14">
        <v>50701</v>
      </c>
      <c r="F43" s="14">
        <v>49867</v>
      </c>
      <c r="G43" s="14">
        <v>49203</v>
      </c>
      <c r="H43" s="14">
        <v>49337</v>
      </c>
      <c r="I43" s="14">
        <v>48866</v>
      </c>
      <c r="J43" s="14">
        <v>48884</v>
      </c>
      <c r="K43" s="14">
        <v>49713</v>
      </c>
      <c r="L43" s="15">
        <f t="shared" si="1"/>
        <v>50327.8</v>
      </c>
    </row>
    <row r="44" spans="1:12" ht="12" customHeight="1" x14ac:dyDescent="0.2">
      <c r="A44" s="7" t="str">
        <f>'Pregnant Women Participating'!A44</f>
        <v>Arizona</v>
      </c>
      <c r="B44" s="12">
        <v>7633</v>
      </c>
      <c r="C44" s="4">
        <v>7619</v>
      </c>
      <c r="D44" s="4">
        <v>7774</v>
      </c>
      <c r="E44" s="4">
        <v>7852</v>
      </c>
      <c r="F44" s="4">
        <v>7753</v>
      </c>
      <c r="G44" s="4">
        <v>7719</v>
      </c>
      <c r="H44" s="4">
        <v>7654</v>
      </c>
      <c r="I44" s="4">
        <v>7450</v>
      </c>
      <c r="J44" s="4">
        <v>7379</v>
      </c>
      <c r="K44" s="4">
        <v>7326</v>
      </c>
      <c r="L44" s="12">
        <f t="shared" si="1"/>
        <v>7615.9</v>
      </c>
    </row>
    <row r="45" spans="1:12" ht="12" customHeight="1" x14ac:dyDescent="0.2">
      <c r="A45" s="7" t="str">
        <f>'Pregnant Women Participating'!A45</f>
        <v>Arkansas</v>
      </c>
      <c r="B45" s="12">
        <v>4927</v>
      </c>
      <c r="C45" s="4">
        <v>4917</v>
      </c>
      <c r="D45" s="4">
        <v>5041</v>
      </c>
      <c r="E45" s="4">
        <v>4860</v>
      </c>
      <c r="F45" s="4">
        <v>4677</v>
      </c>
      <c r="G45" s="4">
        <v>4679</v>
      </c>
      <c r="H45" s="4">
        <v>4651</v>
      </c>
      <c r="I45" s="4">
        <v>4521</v>
      </c>
      <c r="J45" s="4">
        <v>4617</v>
      </c>
      <c r="K45" s="4">
        <v>4428</v>
      </c>
      <c r="L45" s="12">
        <f t="shared" si="1"/>
        <v>4731.8</v>
      </c>
    </row>
    <row r="46" spans="1:12" ht="12" customHeight="1" x14ac:dyDescent="0.2">
      <c r="A46" s="7" t="str">
        <f>'Pregnant Women Participating'!A46</f>
        <v>Louisiana</v>
      </c>
      <c r="B46" s="12">
        <v>9286</v>
      </c>
      <c r="C46" s="4">
        <v>9190</v>
      </c>
      <c r="D46" s="4">
        <v>9219</v>
      </c>
      <c r="E46" s="4">
        <v>9284</v>
      </c>
      <c r="F46" s="4">
        <v>9347</v>
      </c>
      <c r="G46" s="4">
        <v>9268</v>
      </c>
      <c r="H46" s="4">
        <v>9243</v>
      </c>
      <c r="I46" s="4">
        <v>9038</v>
      </c>
      <c r="J46" s="4">
        <v>8908</v>
      </c>
      <c r="K46" s="4">
        <v>8634</v>
      </c>
      <c r="L46" s="12">
        <f t="shared" si="1"/>
        <v>9141.7000000000007</v>
      </c>
    </row>
    <row r="47" spans="1:12" ht="12" customHeight="1" x14ac:dyDescent="0.2">
      <c r="A47" s="7" t="str">
        <f>'Pregnant Women Participating'!A47</f>
        <v>New Mexico</v>
      </c>
      <c r="B47" s="12">
        <v>2463</v>
      </c>
      <c r="C47" s="4">
        <v>2387</v>
      </c>
      <c r="D47" s="4">
        <v>2425</v>
      </c>
      <c r="E47" s="4">
        <v>2451</v>
      </c>
      <c r="F47" s="4">
        <v>2418</v>
      </c>
      <c r="G47" s="4">
        <v>2306</v>
      </c>
      <c r="H47" s="4">
        <v>2321</v>
      </c>
      <c r="I47" s="4">
        <v>2238</v>
      </c>
      <c r="J47" s="4">
        <v>2294</v>
      </c>
      <c r="K47" s="4">
        <v>2265</v>
      </c>
      <c r="L47" s="12">
        <f t="shared" si="1"/>
        <v>2356.8000000000002</v>
      </c>
    </row>
    <row r="48" spans="1:12" ht="12" customHeight="1" x14ac:dyDescent="0.2">
      <c r="A48" s="7" t="str">
        <f>'Pregnant Women Participating'!A48</f>
        <v>Oklahoma</v>
      </c>
      <c r="B48" s="12">
        <v>3432</v>
      </c>
      <c r="C48" s="4">
        <v>3345</v>
      </c>
      <c r="D48" s="4">
        <v>3333</v>
      </c>
      <c r="E48" s="4">
        <v>3290</v>
      </c>
      <c r="F48" s="4">
        <v>3241</v>
      </c>
      <c r="G48" s="4">
        <v>3241</v>
      </c>
      <c r="H48" s="4">
        <v>3079</v>
      </c>
      <c r="I48" s="4">
        <v>3022</v>
      </c>
      <c r="J48" s="4">
        <v>3016</v>
      </c>
      <c r="K48" s="4">
        <v>3420</v>
      </c>
      <c r="L48" s="12">
        <f t="shared" si="1"/>
        <v>3241.9</v>
      </c>
    </row>
    <row r="49" spans="1:12" ht="12" customHeight="1" x14ac:dyDescent="0.2">
      <c r="A49" s="7" t="str">
        <f>'Pregnant Women Participating'!A49</f>
        <v>Texas</v>
      </c>
      <c r="B49" s="12">
        <v>32836</v>
      </c>
      <c r="C49" s="4">
        <v>32533</v>
      </c>
      <c r="D49" s="4">
        <v>32432</v>
      </c>
      <c r="E49" s="4">
        <v>32306</v>
      </c>
      <c r="F49" s="4">
        <v>31960</v>
      </c>
      <c r="G49" s="4">
        <v>31583</v>
      </c>
      <c r="H49" s="4">
        <v>31488</v>
      </c>
      <c r="I49" s="4">
        <v>30564</v>
      </c>
      <c r="J49" s="4">
        <v>30660</v>
      </c>
      <c r="K49" s="4">
        <v>30391</v>
      </c>
      <c r="L49" s="12">
        <f t="shared" si="1"/>
        <v>31675.3</v>
      </c>
    </row>
    <row r="50" spans="1:12" ht="12" customHeight="1" x14ac:dyDescent="0.2">
      <c r="A50" s="7" t="str">
        <f>'Pregnant Women Participating'!A50</f>
        <v>Utah</v>
      </c>
      <c r="B50" s="12">
        <v>2006</v>
      </c>
      <c r="C50" s="4">
        <v>2018</v>
      </c>
      <c r="D50" s="4">
        <v>2032</v>
      </c>
      <c r="E50" s="4">
        <v>1986</v>
      </c>
      <c r="F50" s="4">
        <v>1940</v>
      </c>
      <c r="G50" s="4">
        <v>1899</v>
      </c>
      <c r="H50" s="4">
        <v>1928</v>
      </c>
      <c r="I50" s="4">
        <v>1888</v>
      </c>
      <c r="J50" s="4">
        <v>1942</v>
      </c>
      <c r="K50" s="4">
        <v>1951</v>
      </c>
      <c r="L50" s="12">
        <f t="shared" si="1"/>
        <v>1959</v>
      </c>
    </row>
    <row r="51" spans="1:12" ht="12" customHeight="1" x14ac:dyDescent="0.2">
      <c r="A51" s="7" t="str">
        <f>'Pregnant Women Participating'!A51</f>
        <v>Inter-Tribal Council, AZ</v>
      </c>
      <c r="B51" s="12">
        <v>327</v>
      </c>
      <c r="C51" s="4">
        <v>336</v>
      </c>
      <c r="D51" s="4">
        <v>334</v>
      </c>
      <c r="E51" s="4">
        <v>341</v>
      </c>
      <c r="F51" s="4">
        <v>328</v>
      </c>
      <c r="G51" s="4">
        <v>313</v>
      </c>
      <c r="H51" s="4">
        <v>325</v>
      </c>
      <c r="I51" s="4">
        <v>350</v>
      </c>
      <c r="J51" s="4">
        <v>337</v>
      </c>
      <c r="K51" s="4">
        <v>324</v>
      </c>
      <c r="L51" s="12">
        <f t="shared" si="1"/>
        <v>331.5</v>
      </c>
    </row>
    <row r="52" spans="1:12" ht="12" customHeight="1" x14ac:dyDescent="0.2">
      <c r="A52" s="7" t="str">
        <f>'Pregnant Women Participating'!A52</f>
        <v>Navajo Nation, AZ</v>
      </c>
      <c r="B52" s="12">
        <v>161</v>
      </c>
      <c r="C52" s="4">
        <v>160</v>
      </c>
      <c r="D52" s="4">
        <v>164</v>
      </c>
      <c r="E52" s="4">
        <v>176</v>
      </c>
      <c r="F52" s="4">
        <v>163</v>
      </c>
      <c r="G52" s="4">
        <v>165</v>
      </c>
      <c r="H52" s="4">
        <v>142</v>
      </c>
      <c r="I52" s="4">
        <v>134</v>
      </c>
      <c r="J52" s="4">
        <v>133</v>
      </c>
      <c r="K52" s="4">
        <v>129</v>
      </c>
      <c r="L52" s="12">
        <f t="shared" si="1"/>
        <v>152.69999999999999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16</v>
      </c>
      <c r="C53" s="4">
        <v>16</v>
      </c>
      <c r="D53" s="4">
        <v>17</v>
      </c>
      <c r="E53" s="4">
        <v>21</v>
      </c>
      <c r="F53" s="4">
        <v>12</v>
      </c>
      <c r="G53" s="4">
        <v>7</v>
      </c>
      <c r="H53" s="4">
        <v>6</v>
      </c>
      <c r="I53" s="4">
        <v>7</v>
      </c>
      <c r="J53" s="4">
        <v>10</v>
      </c>
      <c r="K53" s="4">
        <v>17</v>
      </c>
      <c r="L53" s="12">
        <f t="shared" si="1"/>
        <v>12.9</v>
      </c>
    </row>
    <row r="54" spans="1:12" ht="12" customHeight="1" x14ac:dyDescent="0.2">
      <c r="A54" s="7" t="str">
        <f>'Pregnant Women Participating'!A54</f>
        <v>Eight Northern Pueblos, NM</v>
      </c>
      <c r="B54" s="12">
        <v>21</v>
      </c>
      <c r="C54" s="4">
        <v>18</v>
      </c>
      <c r="D54" s="4">
        <v>20</v>
      </c>
      <c r="E54" s="4">
        <v>19</v>
      </c>
      <c r="F54" s="4">
        <v>20</v>
      </c>
      <c r="G54" s="4">
        <v>14</v>
      </c>
      <c r="H54" s="4">
        <v>18</v>
      </c>
      <c r="I54" s="4">
        <v>21</v>
      </c>
      <c r="J54" s="4">
        <v>22</v>
      </c>
      <c r="K54" s="4">
        <v>19</v>
      </c>
      <c r="L54" s="12">
        <f t="shared" si="1"/>
        <v>19.2</v>
      </c>
    </row>
    <row r="55" spans="1:12" ht="12" customHeight="1" x14ac:dyDescent="0.2">
      <c r="A55" s="7" t="str">
        <f>'Pregnant Women Participating'!A55</f>
        <v>Five Sandoval Pueblos, NM</v>
      </c>
      <c r="B55" s="12">
        <v>6</v>
      </c>
      <c r="C55" s="4">
        <v>4</v>
      </c>
      <c r="D55" s="4">
        <v>3</v>
      </c>
      <c r="E55" s="4">
        <v>6</v>
      </c>
      <c r="F55" s="4">
        <v>6</v>
      </c>
      <c r="G55" s="4">
        <v>5</v>
      </c>
      <c r="H55" s="4">
        <v>4</v>
      </c>
      <c r="I55" s="4">
        <v>4</v>
      </c>
      <c r="J55" s="4">
        <v>6</v>
      </c>
      <c r="K55" s="4">
        <v>5</v>
      </c>
      <c r="L55" s="12">
        <f t="shared" si="1"/>
        <v>4.9000000000000004</v>
      </c>
    </row>
    <row r="56" spans="1:12" ht="12" customHeight="1" x14ac:dyDescent="0.2">
      <c r="A56" s="7" t="str">
        <f>'Pregnant Women Participating'!A56</f>
        <v>Isleta Pueblo, NM</v>
      </c>
      <c r="B56" s="12">
        <v>55</v>
      </c>
      <c r="C56" s="4">
        <v>52</v>
      </c>
      <c r="D56" s="4">
        <v>49</v>
      </c>
      <c r="E56" s="4">
        <v>48</v>
      </c>
      <c r="F56" s="4">
        <v>48</v>
      </c>
      <c r="G56" s="4">
        <v>38</v>
      </c>
      <c r="H56" s="4">
        <v>36</v>
      </c>
      <c r="I56" s="4">
        <v>35</v>
      </c>
      <c r="J56" s="4">
        <v>43</v>
      </c>
      <c r="K56" s="4">
        <v>43</v>
      </c>
      <c r="L56" s="12">
        <f t="shared" si="1"/>
        <v>44.7</v>
      </c>
    </row>
    <row r="57" spans="1:12" ht="12" customHeight="1" x14ac:dyDescent="0.2">
      <c r="A57" s="7" t="str">
        <f>'Pregnant Women Participating'!A57</f>
        <v>San Felipe Pueblo, NM</v>
      </c>
      <c r="B57" s="12">
        <v>8</v>
      </c>
      <c r="C57" s="4">
        <v>10</v>
      </c>
      <c r="D57" s="4">
        <v>6</v>
      </c>
      <c r="E57" s="4">
        <v>8</v>
      </c>
      <c r="F57" s="4">
        <v>9</v>
      </c>
      <c r="G57" s="4">
        <v>8</v>
      </c>
      <c r="H57" s="4">
        <v>9</v>
      </c>
      <c r="I57" s="4">
        <v>8</v>
      </c>
      <c r="J57" s="4">
        <v>11</v>
      </c>
      <c r="K57" s="4">
        <v>9</v>
      </c>
      <c r="L57" s="12">
        <f t="shared" si="1"/>
        <v>8.6</v>
      </c>
    </row>
    <row r="58" spans="1:12" ht="12" customHeight="1" x14ac:dyDescent="0.2">
      <c r="A58" s="7" t="str">
        <f>'Pregnant Women Participating'!A58</f>
        <v>Santo Domingo Tribe, NM</v>
      </c>
      <c r="B58" s="12">
        <v>7</v>
      </c>
      <c r="C58" s="4">
        <v>8</v>
      </c>
      <c r="D58" s="4">
        <v>9</v>
      </c>
      <c r="E58" s="4">
        <v>8</v>
      </c>
      <c r="F58" s="4">
        <v>8</v>
      </c>
      <c r="G58" s="4">
        <v>5</v>
      </c>
      <c r="H58" s="4">
        <v>5</v>
      </c>
      <c r="I58" s="4">
        <v>4</v>
      </c>
      <c r="J58" s="4">
        <v>3</v>
      </c>
      <c r="K58" s="4">
        <v>6</v>
      </c>
      <c r="L58" s="12">
        <f t="shared" si="1"/>
        <v>6.3</v>
      </c>
    </row>
    <row r="59" spans="1:12" ht="12" customHeight="1" x14ac:dyDescent="0.2">
      <c r="A59" s="7" t="str">
        <f>'Pregnant Women Participating'!A59</f>
        <v>Zuni Pueblo, NM</v>
      </c>
      <c r="B59" s="12">
        <v>15</v>
      </c>
      <c r="C59" s="4">
        <v>12</v>
      </c>
      <c r="D59" s="4">
        <v>9</v>
      </c>
      <c r="E59" s="4">
        <v>11</v>
      </c>
      <c r="F59" s="4">
        <v>8</v>
      </c>
      <c r="G59" s="4">
        <v>7</v>
      </c>
      <c r="H59" s="4">
        <v>8</v>
      </c>
      <c r="I59" s="4">
        <v>7</v>
      </c>
      <c r="J59" s="4">
        <v>13</v>
      </c>
      <c r="K59" s="4">
        <v>9</v>
      </c>
      <c r="L59" s="12">
        <f t="shared" si="1"/>
        <v>9.9</v>
      </c>
    </row>
    <row r="60" spans="1:12" ht="12" customHeight="1" x14ac:dyDescent="0.2">
      <c r="A60" s="7" t="str">
        <f>'Pregnant Women Participating'!A60</f>
        <v>Cherokee Nation, OK</v>
      </c>
      <c r="B60" s="12">
        <v>368</v>
      </c>
      <c r="C60" s="4">
        <v>346</v>
      </c>
      <c r="D60" s="4">
        <v>333</v>
      </c>
      <c r="E60" s="4">
        <v>337</v>
      </c>
      <c r="F60" s="4">
        <v>326</v>
      </c>
      <c r="G60" s="4">
        <v>324</v>
      </c>
      <c r="H60" s="4">
        <v>345</v>
      </c>
      <c r="I60" s="4">
        <v>330</v>
      </c>
      <c r="J60" s="4">
        <v>348</v>
      </c>
      <c r="K60" s="4">
        <v>345</v>
      </c>
      <c r="L60" s="12">
        <f t="shared" si="1"/>
        <v>340.2</v>
      </c>
    </row>
    <row r="61" spans="1:12" ht="12" customHeight="1" x14ac:dyDescent="0.2">
      <c r="A61" s="7" t="str">
        <f>'Pregnant Women Participating'!A61</f>
        <v>Chickasaw Nation, OK</v>
      </c>
      <c r="B61" s="12">
        <v>231</v>
      </c>
      <c r="C61" s="4">
        <v>223</v>
      </c>
      <c r="D61" s="4">
        <v>230</v>
      </c>
      <c r="E61" s="4">
        <v>242</v>
      </c>
      <c r="F61" s="4">
        <v>230</v>
      </c>
      <c r="G61" s="4">
        <v>218</v>
      </c>
      <c r="H61" s="4">
        <v>211</v>
      </c>
      <c r="I61" s="4">
        <v>220</v>
      </c>
      <c r="J61" s="4">
        <v>210</v>
      </c>
      <c r="K61" s="4">
        <v>211</v>
      </c>
      <c r="L61" s="12">
        <f t="shared" si="1"/>
        <v>222.6</v>
      </c>
    </row>
    <row r="62" spans="1:12" ht="12" customHeight="1" x14ac:dyDescent="0.2">
      <c r="A62" s="7" t="str">
        <f>'Pregnant Women Participating'!A62</f>
        <v>Choctaw Nation, OK</v>
      </c>
      <c r="B62" s="12">
        <v>304</v>
      </c>
      <c r="C62" s="4">
        <v>314</v>
      </c>
      <c r="D62" s="4">
        <v>308</v>
      </c>
      <c r="E62" s="4">
        <v>321</v>
      </c>
      <c r="F62" s="4">
        <v>328</v>
      </c>
      <c r="G62" s="4">
        <v>325</v>
      </c>
      <c r="H62" s="4">
        <v>326</v>
      </c>
      <c r="I62" s="4">
        <v>318</v>
      </c>
      <c r="J62" s="4">
        <v>304</v>
      </c>
      <c r="K62" s="4">
        <v>306</v>
      </c>
      <c r="L62" s="12">
        <f t="shared" si="1"/>
        <v>315.39999999999998</v>
      </c>
    </row>
    <row r="63" spans="1:12" ht="12" customHeight="1" x14ac:dyDescent="0.2">
      <c r="A63" s="7" t="str">
        <f>'Pregnant Women Participating'!A63</f>
        <v>Citizen Potawatomi Nation, OK</v>
      </c>
      <c r="B63" s="12">
        <v>73</v>
      </c>
      <c r="C63" s="4">
        <v>69</v>
      </c>
      <c r="D63" s="4">
        <v>66</v>
      </c>
      <c r="E63" s="4">
        <v>67</v>
      </c>
      <c r="F63" s="4">
        <v>66</v>
      </c>
      <c r="G63" s="4">
        <v>57</v>
      </c>
      <c r="H63" s="4">
        <v>59</v>
      </c>
      <c r="I63" s="4">
        <v>57</v>
      </c>
      <c r="J63" s="4">
        <v>59</v>
      </c>
      <c r="K63" s="4">
        <v>61</v>
      </c>
      <c r="L63" s="12">
        <f t="shared" si="1"/>
        <v>63.4</v>
      </c>
    </row>
    <row r="64" spans="1:12" ht="12" customHeight="1" x14ac:dyDescent="0.2">
      <c r="A64" s="7" t="str">
        <f>'Pregnant Women Participating'!A64</f>
        <v>Inter-Tribal Council, OK</v>
      </c>
      <c r="B64" s="12">
        <v>31</v>
      </c>
      <c r="C64" s="4">
        <v>36</v>
      </c>
      <c r="D64" s="4">
        <v>38</v>
      </c>
      <c r="E64" s="4">
        <v>42</v>
      </c>
      <c r="F64" s="4">
        <v>43</v>
      </c>
      <c r="G64" s="4">
        <v>38</v>
      </c>
      <c r="H64" s="4">
        <v>32</v>
      </c>
      <c r="I64" s="4">
        <v>31</v>
      </c>
      <c r="J64" s="4">
        <v>30</v>
      </c>
      <c r="K64" s="4">
        <v>35</v>
      </c>
      <c r="L64" s="12">
        <f t="shared" si="1"/>
        <v>35.6</v>
      </c>
    </row>
    <row r="65" spans="1:12" ht="12" customHeight="1" x14ac:dyDescent="0.2">
      <c r="A65" s="7" t="str">
        <f>'Pregnant Women Participating'!A65</f>
        <v>Muscogee Creek Nation, OK</v>
      </c>
      <c r="B65" s="12">
        <v>120</v>
      </c>
      <c r="C65" s="4">
        <v>114</v>
      </c>
      <c r="D65" s="4">
        <v>108</v>
      </c>
      <c r="E65" s="4">
        <v>103</v>
      </c>
      <c r="F65" s="4">
        <v>97</v>
      </c>
      <c r="G65" s="4">
        <v>99</v>
      </c>
      <c r="H65" s="4">
        <v>103</v>
      </c>
      <c r="I65" s="4">
        <v>114</v>
      </c>
      <c r="J65" s="4">
        <v>105</v>
      </c>
      <c r="K65" s="4">
        <v>101</v>
      </c>
      <c r="L65" s="12">
        <f t="shared" si="1"/>
        <v>106.4</v>
      </c>
    </row>
    <row r="66" spans="1:12" ht="12" customHeight="1" x14ac:dyDescent="0.2">
      <c r="A66" s="7" t="str">
        <f>'Pregnant Women Participating'!A66</f>
        <v>Osage Tribal Council, OK</v>
      </c>
      <c r="B66" s="12">
        <v>130</v>
      </c>
      <c r="C66" s="4">
        <v>122</v>
      </c>
      <c r="D66" s="4">
        <v>116</v>
      </c>
      <c r="E66" s="4">
        <v>119</v>
      </c>
      <c r="F66" s="4">
        <v>121</v>
      </c>
      <c r="G66" s="4">
        <v>110</v>
      </c>
      <c r="H66" s="4">
        <v>116</v>
      </c>
      <c r="I66" s="4">
        <v>104</v>
      </c>
      <c r="J66" s="4">
        <v>112</v>
      </c>
      <c r="K66" s="4">
        <v>116</v>
      </c>
      <c r="L66" s="12">
        <f t="shared" si="1"/>
        <v>116.6</v>
      </c>
    </row>
    <row r="67" spans="1:12" ht="12" customHeight="1" x14ac:dyDescent="0.2">
      <c r="A67" s="7" t="str">
        <f>'Pregnant Women Participating'!A67</f>
        <v>Otoe-Missouria Tribe, OK</v>
      </c>
      <c r="B67" s="12">
        <v>31</v>
      </c>
      <c r="C67" s="4">
        <v>26</v>
      </c>
      <c r="D67" s="4">
        <v>24</v>
      </c>
      <c r="E67" s="4">
        <v>21</v>
      </c>
      <c r="F67" s="4">
        <v>22</v>
      </c>
      <c r="G67" s="4">
        <v>23</v>
      </c>
      <c r="H67" s="4">
        <v>23</v>
      </c>
      <c r="I67" s="4">
        <v>23</v>
      </c>
      <c r="J67" s="4">
        <v>26</v>
      </c>
      <c r="K67" s="4">
        <v>32</v>
      </c>
      <c r="L67" s="12">
        <f t="shared" si="1"/>
        <v>25.1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234</v>
      </c>
      <c r="C68" s="4">
        <v>232</v>
      </c>
      <c r="D68" s="4">
        <v>265</v>
      </c>
      <c r="E68" s="4">
        <v>265</v>
      </c>
      <c r="F68" s="4">
        <v>271</v>
      </c>
      <c r="G68" s="4">
        <v>261</v>
      </c>
      <c r="H68" s="4">
        <v>255</v>
      </c>
      <c r="I68" s="4">
        <v>242</v>
      </c>
      <c r="J68" s="4">
        <v>251</v>
      </c>
      <c r="K68" s="4">
        <v>248</v>
      </c>
      <c r="L68" s="12">
        <f t="shared" si="1"/>
        <v>252.4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64721</v>
      </c>
      <c r="C69" s="14">
        <v>64107</v>
      </c>
      <c r="D69" s="14">
        <v>64355</v>
      </c>
      <c r="E69" s="14">
        <v>64184</v>
      </c>
      <c r="F69" s="14">
        <v>63442</v>
      </c>
      <c r="G69" s="14">
        <v>62712</v>
      </c>
      <c r="H69" s="14">
        <v>62387</v>
      </c>
      <c r="I69" s="14">
        <v>60730</v>
      </c>
      <c r="J69" s="14">
        <v>60839</v>
      </c>
      <c r="K69" s="14">
        <v>60431</v>
      </c>
      <c r="L69" s="15">
        <f t="shared" si="1"/>
        <v>62790.8</v>
      </c>
    </row>
    <row r="70" spans="1:12" ht="12" customHeight="1" x14ac:dyDescent="0.2">
      <c r="A70" s="7" t="str">
        <f>'Pregnant Women Participating'!A70</f>
        <v>Colorado</v>
      </c>
      <c r="B70" s="12">
        <v>4816</v>
      </c>
      <c r="C70" s="4">
        <v>4703</v>
      </c>
      <c r="D70" s="4">
        <v>4650</v>
      </c>
      <c r="E70" s="4">
        <v>4649</v>
      </c>
      <c r="F70" s="4">
        <v>4514</v>
      </c>
      <c r="G70" s="4">
        <v>4531</v>
      </c>
      <c r="H70" s="4">
        <v>4527</v>
      </c>
      <c r="I70" s="4">
        <v>4458</v>
      </c>
      <c r="J70" s="4">
        <v>4471</v>
      </c>
      <c r="K70" s="4">
        <v>4502</v>
      </c>
      <c r="L70" s="12">
        <f t="shared" si="1"/>
        <v>4582.1000000000004</v>
      </c>
    </row>
    <row r="71" spans="1:12" ht="12" customHeight="1" x14ac:dyDescent="0.2">
      <c r="A71" s="7" t="str">
        <f>'Pregnant Women Participating'!A71</f>
        <v>Kansas</v>
      </c>
      <c r="B71" s="12">
        <v>2454</v>
      </c>
      <c r="C71" s="4">
        <v>2380</v>
      </c>
      <c r="D71" s="4">
        <v>2368</v>
      </c>
      <c r="E71" s="4">
        <v>2366</v>
      </c>
      <c r="F71" s="4">
        <v>2333</v>
      </c>
      <c r="G71" s="4">
        <v>2194</v>
      </c>
      <c r="H71" s="4">
        <v>2260</v>
      </c>
      <c r="I71" s="4">
        <v>2234</v>
      </c>
      <c r="J71" s="4">
        <v>2203</v>
      </c>
      <c r="K71" s="4">
        <v>2144</v>
      </c>
      <c r="L71" s="12">
        <f t="shared" si="1"/>
        <v>2293.6</v>
      </c>
    </row>
    <row r="72" spans="1:12" ht="12" customHeight="1" x14ac:dyDescent="0.2">
      <c r="A72" s="7" t="str">
        <f>'Pregnant Women Participating'!A72</f>
        <v>Missouri</v>
      </c>
      <c r="B72" s="12">
        <v>6067</v>
      </c>
      <c r="C72" s="4">
        <v>5910</v>
      </c>
      <c r="D72" s="4">
        <v>5723</v>
      </c>
      <c r="E72" s="4">
        <v>5816</v>
      </c>
      <c r="F72" s="4">
        <v>5779</v>
      </c>
      <c r="G72" s="4">
        <v>5670</v>
      </c>
      <c r="H72" s="4">
        <v>5744</v>
      </c>
      <c r="I72" s="4">
        <v>5626</v>
      </c>
      <c r="J72" s="4">
        <v>5699</v>
      </c>
      <c r="K72" s="4">
        <v>5627</v>
      </c>
      <c r="L72" s="12">
        <f t="shared" si="1"/>
        <v>5766.1</v>
      </c>
    </row>
    <row r="73" spans="1:12" ht="12" customHeight="1" x14ac:dyDescent="0.2">
      <c r="A73" s="7" t="str">
        <f>'Pregnant Women Participating'!A73</f>
        <v>Montana</v>
      </c>
      <c r="B73" s="12">
        <v>597</v>
      </c>
      <c r="C73" s="4">
        <v>557</v>
      </c>
      <c r="D73" s="4">
        <v>557</v>
      </c>
      <c r="E73" s="4">
        <v>526</v>
      </c>
      <c r="F73" s="4">
        <v>532</v>
      </c>
      <c r="G73" s="4">
        <v>525</v>
      </c>
      <c r="H73" s="4">
        <v>535</v>
      </c>
      <c r="I73" s="4">
        <v>519</v>
      </c>
      <c r="J73" s="4">
        <v>532</v>
      </c>
      <c r="K73" s="4">
        <v>549</v>
      </c>
      <c r="L73" s="12">
        <f t="shared" si="1"/>
        <v>542.9</v>
      </c>
    </row>
    <row r="74" spans="1:12" ht="12" customHeight="1" x14ac:dyDescent="0.2">
      <c r="A74" s="7" t="str">
        <f>'Pregnant Women Participating'!A74</f>
        <v>Nebraska</v>
      </c>
      <c r="B74" s="12">
        <v>2047</v>
      </c>
      <c r="C74" s="4">
        <v>2030</v>
      </c>
      <c r="D74" s="4">
        <v>1975</v>
      </c>
      <c r="E74" s="4">
        <v>1954</v>
      </c>
      <c r="F74" s="4">
        <v>1887</v>
      </c>
      <c r="G74" s="4">
        <v>1887</v>
      </c>
      <c r="H74" s="4">
        <v>1887</v>
      </c>
      <c r="I74" s="4">
        <v>1785</v>
      </c>
      <c r="J74" s="4">
        <v>1780</v>
      </c>
      <c r="K74" s="4">
        <v>1810</v>
      </c>
      <c r="L74" s="12">
        <f t="shared" si="1"/>
        <v>1904.2</v>
      </c>
    </row>
    <row r="75" spans="1:12" ht="12" customHeight="1" x14ac:dyDescent="0.2">
      <c r="A75" s="7" t="str">
        <f>'Pregnant Women Participating'!A75</f>
        <v>North Dakota</v>
      </c>
      <c r="B75" s="12">
        <v>638</v>
      </c>
      <c r="C75" s="4">
        <v>620</v>
      </c>
      <c r="D75" s="4">
        <v>605</v>
      </c>
      <c r="E75" s="4">
        <v>600</v>
      </c>
      <c r="F75" s="4">
        <v>533</v>
      </c>
      <c r="G75" s="4">
        <v>521</v>
      </c>
      <c r="H75" s="4">
        <v>556</v>
      </c>
      <c r="I75" s="4">
        <v>551</v>
      </c>
      <c r="J75" s="4">
        <v>571</v>
      </c>
      <c r="K75" s="4">
        <v>595</v>
      </c>
      <c r="L75" s="12">
        <f t="shared" si="1"/>
        <v>579</v>
      </c>
    </row>
    <row r="76" spans="1:12" ht="12" customHeight="1" x14ac:dyDescent="0.2">
      <c r="A76" s="7" t="str">
        <f>'Pregnant Women Participating'!A76</f>
        <v>South Dakota</v>
      </c>
      <c r="B76" s="12">
        <v>651</v>
      </c>
      <c r="C76" s="4">
        <v>639</v>
      </c>
      <c r="D76" s="4">
        <v>626</v>
      </c>
      <c r="E76" s="4">
        <v>620</v>
      </c>
      <c r="F76" s="4">
        <v>608</v>
      </c>
      <c r="G76" s="4">
        <v>613</v>
      </c>
      <c r="H76" s="4">
        <v>617</v>
      </c>
      <c r="I76" s="4">
        <v>638</v>
      </c>
      <c r="J76" s="4">
        <v>646</v>
      </c>
      <c r="K76" s="4">
        <v>640</v>
      </c>
      <c r="L76" s="12">
        <f t="shared" si="1"/>
        <v>629.79999999999995</v>
      </c>
    </row>
    <row r="77" spans="1:12" ht="12" customHeight="1" x14ac:dyDescent="0.2">
      <c r="A77" s="7" t="str">
        <f>'Pregnant Women Participating'!A77</f>
        <v>Wyoming</v>
      </c>
      <c r="B77" s="12">
        <v>438</v>
      </c>
      <c r="C77" s="4">
        <v>426</v>
      </c>
      <c r="D77" s="4">
        <v>424</v>
      </c>
      <c r="E77" s="4">
        <v>435</v>
      </c>
      <c r="F77" s="4">
        <v>429</v>
      </c>
      <c r="G77" s="4">
        <v>400</v>
      </c>
      <c r="H77" s="4">
        <v>393</v>
      </c>
      <c r="I77" s="4">
        <v>389</v>
      </c>
      <c r="J77" s="4">
        <v>426</v>
      </c>
      <c r="K77" s="4">
        <v>422</v>
      </c>
      <c r="L77" s="12">
        <f t="shared" si="1"/>
        <v>418.2</v>
      </c>
    </row>
    <row r="78" spans="1:12" ht="12" customHeight="1" x14ac:dyDescent="0.2">
      <c r="A78" s="7" t="str">
        <f>'Pregnant Women Participating'!A78</f>
        <v>Ute Mountain Ute Tribe, CO</v>
      </c>
      <c r="B78" s="12">
        <v>3</v>
      </c>
      <c r="C78" s="4">
        <v>4</v>
      </c>
      <c r="D78" s="4">
        <v>7</v>
      </c>
      <c r="E78" s="4">
        <v>6</v>
      </c>
      <c r="F78" s="4">
        <v>6</v>
      </c>
      <c r="G78" s="4">
        <v>7</v>
      </c>
      <c r="H78" s="4">
        <v>7</v>
      </c>
      <c r="I78" s="4">
        <v>6</v>
      </c>
      <c r="J78" s="4">
        <v>7</v>
      </c>
      <c r="K78" s="4">
        <v>7</v>
      </c>
      <c r="L78" s="12">
        <f t="shared" si="1"/>
        <v>6</v>
      </c>
    </row>
    <row r="79" spans="1:12" ht="12" customHeight="1" x14ac:dyDescent="0.2">
      <c r="A79" s="7" t="str">
        <f>'Pregnant Women Participating'!A79</f>
        <v>Omaha Sioux, NE</v>
      </c>
      <c r="B79" s="12">
        <v>9</v>
      </c>
      <c r="C79" s="4">
        <v>9</v>
      </c>
      <c r="D79" s="4">
        <v>9</v>
      </c>
      <c r="E79" s="4">
        <v>8</v>
      </c>
      <c r="F79" s="4">
        <v>3</v>
      </c>
      <c r="G79" s="4">
        <v>2</v>
      </c>
      <c r="H79" s="4">
        <v>1</v>
      </c>
      <c r="I79" s="4">
        <v>3</v>
      </c>
      <c r="J79" s="4">
        <v>4</v>
      </c>
      <c r="K79" s="4">
        <v>5</v>
      </c>
      <c r="L79" s="12">
        <f t="shared" si="1"/>
        <v>5.3</v>
      </c>
    </row>
    <row r="80" spans="1:12" ht="12" customHeight="1" x14ac:dyDescent="0.2">
      <c r="A80" s="7" t="str">
        <f>'Pregnant Women Participating'!A80</f>
        <v>Santee Sioux, NE</v>
      </c>
      <c r="B80" s="12">
        <v>1</v>
      </c>
      <c r="C80" s="4">
        <v>1</v>
      </c>
      <c r="D80" s="4">
        <v>2</v>
      </c>
      <c r="E80" s="4">
        <v>2</v>
      </c>
      <c r="F80" s="4">
        <v>2</v>
      </c>
      <c r="G80" s="4">
        <v>2</v>
      </c>
      <c r="H80" s="4">
        <v>2</v>
      </c>
      <c r="I80" s="4">
        <v>1</v>
      </c>
      <c r="J80" s="4">
        <v>1</v>
      </c>
      <c r="K80" s="4">
        <v>2</v>
      </c>
      <c r="L80" s="12">
        <f t="shared" si="1"/>
        <v>1.6</v>
      </c>
    </row>
    <row r="81" spans="1:12" ht="12" customHeight="1" x14ac:dyDescent="0.2">
      <c r="A81" s="7" t="str">
        <f>'Pregnant Women Participating'!A81</f>
        <v>Winnebago Tribe, NE</v>
      </c>
      <c r="B81" s="12">
        <v>3</v>
      </c>
      <c r="C81" s="4">
        <v>2</v>
      </c>
      <c r="D81" s="4">
        <v>3</v>
      </c>
      <c r="E81" s="4">
        <v>4</v>
      </c>
      <c r="F81" s="4">
        <v>3</v>
      </c>
      <c r="G81" s="4">
        <v>4</v>
      </c>
      <c r="H81" s="4">
        <v>4</v>
      </c>
      <c r="I81" s="4">
        <v>5</v>
      </c>
      <c r="J81" s="4">
        <v>6</v>
      </c>
      <c r="K81" s="4">
        <v>6</v>
      </c>
      <c r="L81" s="12">
        <f t="shared" si="1"/>
        <v>4</v>
      </c>
    </row>
    <row r="82" spans="1:12" ht="12" customHeight="1" x14ac:dyDescent="0.2">
      <c r="A82" s="7" t="str">
        <f>'Pregnant Women Participating'!A82</f>
        <v>Standing Rock Sioux Tribe, ND</v>
      </c>
      <c r="B82" s="12">
        <v>13</v>
      </c>
      <c r="C82" s="4">
        <v>12</v>
      </c>
      <c r="D82" s="4">
        <v>12</v>
      </c>
      <c r="E82" s="4">
        <v>11</v>
      </c>
      <c r="F82" s="4">
        <v>7</v>
      </c>
      <c r="G82" s="4">
        <v>5</v>
      </c>
      <c r="H82" s="4">
        <v>6</v>
      </c>
      <c r="I82" s="4">
        <v>3</v>
      </c>
      <c r="J82" s="4">
        <v>7</v>
      </c>
      <c r="K82" s="4">
        <v>12</v>
      </c>
      <c r="L82" s="12">
        <f t="shared" si="1"/>
        <v>8.8000000000000007</v>
      </c>
    </row>
    <row r="83" spans="1:12" ht="12" customHeight="1" x14ac:dyDescent="0.2">
      <c r="A83" s="7" t="str">
        <f>'Pregnant Women Participating'!A83</f>
        <v>Three Affiliated Tribes, ND</v>
      </c>
      <c r="B83" s="12">
        <v>6</v>
      </c>
      <c r="C83" s="4">
        <v>7</v>
      </c>
      <c r="D83" s="4">
        <v>6</v>
      </c>
      <c r="E83" s="4">
        <v>9</v>
      </c>
      <c r="F83" s="4">
        <v>7</v>
      </c>
      <c r="G83" s="4">
        <v>9</v>
      </c>
      <c r="H83" s="4">
        <v>8</v>
      </c>
      <c r="I83" s="4">
        <v>6</v>
      </c>
      <c r="J83" s="4">
        <v>6</v>
      </c>
      <c r="K83" s="4">
        <v>6</v>
      </c>
      <c r="L83" s="12">
        <f t="shared" si="1"/>
        <v>7</v>
      </c>
    </row>
    <row r="84" spans="1:12" ht="12" customHeight="1" x14ac:dyDescent="0.2">
      <c r="A84" s="7" t="str">
        <f>'Pregnant Women Participating'!A84</f>
        <v>Cheyenne River Sioux, SD</v>
      </c>
      <c r="B84" s="12">
        <v>11</v>
      </c>
      <c r="C84" s="4">
        <v>25</v>
      </c>
      <c r="D84" s="4">
        <v>23</v>
      </c>
      <c r="E84" s="4">
        <v>26</v>
      </c>
      <c r="F84" s="4">
        <v>28</v>
      </c>
      <c r="G84" s="4">
        <v>30</v>
      </c>
      <c r="H84" s="4">
        <v>33</v>
      </c>
      <c r="I84" s="4">
        <v>32</v>
      </c>
      <c r="J84" s="4">
        <v>31</v>
      </c>
      <c r="K84" s="4">
        <v>23</v>
      </c>
      <c r="L84" s="12">
        <f t="shared" si="1"/>
        <v>26.2</v>
      </c>
    </row>
    <row r="85" spans="1:12" ht="12" customHeight="1" x14ac:dyDescent="0.2">
      <c r="A85" s="7" t="str">
        <f>'Pregnant Women Participating'!A85</f>
        <v>Rosebud Sioux, SD</v>
      </c>
      <c r="B85" s="12">
        <v>33</v>
      </c>
      <c r="C85" s="4">
        <v>43</v>
      </c>
      <c r="D85" s="4">
        <v>34</v>
      </c>
      <c r="E85" s="4">
        <v>35</v>
      </c>
      <c r="F85" s="4">
        <v>38</v>
      </c>
      <c r="G85" s="4">
        <v>37</v>
      </c>
      <c r="H85" s="4">
        <v>36</v>
      </c>
      <c r="I85" s="4">
        <v>42</v>
      </c>
      <c r="J85" s="4">
        <v>43</v>
      </c>
      <c r="K85" s="4">
        <v>46</v>
      </c>
      <c r="L85" s="12">
        <f t="shared" si="1"/>
        <v>38.700000000000003</v>
      </c>
    </row>
    <row r="86" spans="1:12" ht="12" customHeight="1" x14ac:dyDescent="0.2">
      <c r="A86" s="7" t="str">
        <f>'Pregnant Women Participating'!A86</f>
        <v>Northern Arapahoe, WY</v>
      </c>
      <c r="B86" s="12">
        <v>12</v>
      </c>
      <c r="C86" s="4">
        <v>12</v>
      </c>
      <c r="D86" s="4">
        <v>12</v>
      </c>
      <c r="E86" s="4">
        <v>13</v>
      </c>
      <c r="F86" s="4">
        <v>10</v>
      </c>
      <c r="G86" s="4">
        <v>10</v>
      </c>
      <c r="H86" s="4">
        <v>11</v>
      </c>
      <c r="I86" s="4">
        <v>10</v>
      </c>
      <c r="J86" s="4">
        <v>9</v>
      </c>
      <c r="K86" s="4">
        <v>12</v>
      </c>
      <c r="L86" s="12">
        <f t="shared" si="1"/>
        <v>11.1</v>
      </c>
    </row>
    <row r="87" spans="1:12" ht="12" customHeight="1" x14ac:dyDescent="0.2">
      <c r="A87" s="7" t="str">
        <f>'Pregnant Women Participating'!A87</f>
        <v>Shoshone Tribe, WY</v>
      </c>
      <c r="B87" s="12">
        <v>15</v>
      </c>
      <c r="C87" s="4">
        <v>5</v>
      </c>
      <c r="D87" s="4">
        <v>6</v>
      </c>
      <c r="E87" s="4">
        <v>4</v>
      </c>
      <c r="F87" s="4">
        <v>4</v>
      </c>
      <c r="G87" s="4">
        <v>6</v>
      </c>
      <c r="H87" s="4">
        <v>8</v>
      </c>
      <c r="I87" s="4">
        <v>7</v>
      </c>
      <c r="J87" s="4">
        <v>8</v>
      </c>
      <c r="K87" s="4">
        <v>11</v>
      </c>
      <c r="L87" s="12">
        <f t="shared" si="1"/>
        <v>7.4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17814</v>
      </c>
      <c r="C88" s="14">
        <v>17385</v>
      </c>
      <c r="D88" s="14">
        <v>17042</v>
      </c>
      <c r="E88" s="14">
        <v>17084</v>
      </c>
      <c r="F88" s="14">
        <v>16723</v>
      </c>
      <c r="G88" s="14">
        <v>16453</v>
      </c>
      <c r="H88" s="14">
        <v>16635</v>
      </c>
      <c r="I88" s="14">
        <v>16315</v>
      </c>
      <c r="J88" s="14">
        <v>16450</v>
      </c>
      <c r="K88" s="14">
        <v>16419</v>
      </c>
      <c r="L88" s="15">
        <f t="shared" si="1"/>
        <v>16832</v>
      </c>
    </row>
    <row r="89" spans="1:12" ht="12" customHeight="1" x14ac:dyDescent="0.2">
      <c r="A89" s="8" t="str">
        <f>'Pregnant Women Participating'!A89</f>
        <v>Alaska</v>
      </c>
      <c r="B89" s="12">
        <v>351</v>
      </c>
      <c r="C89" s="4">
        <v>336</v>
      </c>
      <c r="D89" s="4">
        <v>340</v>
      </c>
      <c r="E89" s="4">
        <v>339</v>
      </c>
      <c r="F89" s="4">
        <v>326</v>
      </c>
      <c r="G89" s="4">
        <v>307</v>
      </c>
      <c r="H89" s="4">
        <v>332</v>
      </c>
      <c r="I89" s="4">
        <v>309</v>
      </c>
      <c r="J89" s="4">
        <v>318</v>
      </c>
      <c r="K89" s="4">
        <v>340</v>
      </c>
      <c r="L89" s="12">
        <f t="shared" si="1"/>
        <v>329.8</v>
      </c>
    </row>
    <row r="90" spans="1:12" ht="12" customHeight="1" x14ac:dyDescent="0.2">
      <c r="A90" s="8" t="str">
        <f>'Pregnant Women Participating'!A90</f>
        <v>American Samoa</v>
      </c>
      <c r="B90" s="12">
        <v>178</v>
      </c>
      <c r="C90" s="4">
        <v>152</v>
      </c>
      <c r="D90" s="4">
        <v>168</v>
      </c>
      <c r="E90" s="4">
        <v>175</v>
      </c>
      <c r="F90" s="4">
        <v>170</v>
      </c>
      <c r="G90" s="4">
        <v>173</v>
      </c>
      <c r="H90" s="4">
        <v>170</v>
      </c>
      <c r="I90" s="4">
        <v>177</v>
      </c>
      <c r="J90" s="4">
        <v>173</v>
      </c>
      <c r="K90" s="4">
        <v>169</v>
      </c>
      <c r="L90" s="12">
        <f t="shared" si="1"/>
        <v>170.5</v>
      </c>
    </row>
    <row r="91" spans="1:12" ht="12" customHeight="1" x14ac:dyDescent="0.2">
      <c r="A91" s="8" t="str">
        <f>'Pregnant Women Participating'!A91</f>
        <v>California</v>
      </c>
      <c r="B91" s="12">
        <v>38545</v>
      </c>
      <c r="C91" s="4">
        <v>38452</v>
      </c>
      <c r="D91" s="4">
        <v>38447</v>
      </c>
      <c r="E91" s="4">
        <v>39094</v>
      </c>
      <c r="F91" s="4">
        <v>38730</v>
      </c>
      <c r="G91" s="4">
        <v>38301</v>
      </c>
      <c r="H91" s="4">
        <v>37433</v>
      </c>
      <c r="I91" s="4">
        <v>36830</v>
      </c>
      <c r="J91" s="4">
        <v>36878</v>
      </c>
      <c r="K91" s="4">
        <v>36003</v>
      </c>
      <c r="L91" s="12">
        <f t="shared" si="1"/>
        <v>37871.300000000003</v>
      </c>
    </row>
    <row r="92" spans="1:12" ht="12" customHeight="1" x14ac:dyDescent="0.2">
      <c r="A92" s="8" t="str">
        <f>'Pregnant Women Participating'!A92</f>
        <v>Guam</v>
      </c>
      <c r="B92" s="12">
        <v>277</v>
      </c>
      <c r="C92" s="4">
        <v>253</v>
      </c>
      <c r="D92" s="4">
        <v>260</v>
      </c>
      <c r="E92" s="4">
        <v>246</v>
      </c>
      <c r="F92" s="4">
        <v>255</v>
      </c>
      <c r="G92" s="4">
        <v>278</v>
      </c>
      <c r="H92" s="4">
        <v>273</v>
      </c>
      <c r="I92" s="4">
        <v>273</v>
      </c>
      <c r="J92" s="4">
        <v>267</v>
      </c>
      <c r="K92" s="4">
        <v>268</v>
      </c>
      <c r="L92" s="12">
        <f t="shared" si="1"/>
        <v>265</v>
      </c>
    </row>
    <row r="93" spans="1:12" ht="12" customHeight="1" x14ac:dyDescent="0.2">
      <c r="A93" s="8" t="str">
        <f>'Pregnant Women Participating'!A93</f>
        <v>Hawaii</v>
      </c>
      <c r="B93" s="12">
        <v>826</v>
      </c>
      <c r="C93" s="4">
        <v>782</v>
      </c>
      <c r="D93" s="4">
        <v>752</v>
      </c>
      <c r="E93" s="4">
        <v>809</v>
      </c>
      <c r="F93" s="4">
        <v>811</v>
      </c>
      <c r="G93" s="4">
        <v>797</v>
      </c>
      <c r="H93" s="4">
        <v>815</v>
      </c>
      <c r="I93" s="4">
        <v>792</v>
      </c>
      <c r="J93" s="4">
        <v>764</v>
      </c>
      <c r="K93" s="4">
        <v>803</v>
      </c>
      <c r="L93" s="12">
        <f t="shared" si="1"/>
        <v>795.1</v>
      </c>
    </row>
    <row r="94" spans="1:12" ht="12" customHeight="1" x14ac:dyDescent="0.2">
      <c r="A94" s="8" t="str">
        <f>'Pregnant Women Participating'!A94</f>
        <v>Idaho</v>
      </c>
      <c r="B94" s="12">
        <v>1211</v>
      </c>
      <c r="C94" s="4">
        <v>1143</v>
      </c>
      <c r="D94" s="4">
        <v>1141</v>
      </c>
      <c r="E94" s="4">
        <v>1140</v>
      </c>
      <c r="F94" s="4">
        <v>1090</v>
      </c>
      <c r="G94" s="4">
        <v>1092</v>
      </c>
      <c r="H94" s="4">
        <v>1097</v>
      </c>
      <c r="I94" s="4">
        <v>1073</v>
      </c>
      <c r="J94" s="4">
        <v>1116</v>
      </c>
      <c r="K94" s="4">
        <v>1136</v>
      </c>
      <c r="L94" s="12">
        <f t="shared" si="1"/>
        <v>1123.9000000000001</v>
      </c>
    </row>
    <row r="95" spans="1:12" ht="12" customHeight="1" x14ac:dyDescent="0.2">
      <c r="A95" s="8" t="str">
        <f>'Pregnant Women Participating'!A95</f>
        <v>Nevada</v>
      </c>
      <c r="B95" s="12">
        <v>2999</v>
      </c>
      <c r="C95" s="4">
        <v>2857</v>
      </c>
      <c r="D95" s="4">
        <v>2893</v>
      </c>
      <c r="E95" s="4">
        <v>2892</v>
      </c>
      <c r="F95" s="4">
        <v>2835</v>
      </c>
      <c r="G95" s="4">
        <v>2784</v>
      </c>
      <c r="H95" s="4">
        <v>2863</v>
      </c>
      <c r="I95" s="4">
        <v>2771</v>
      </c>
      <c r="J95" s="4">
        <v>2784</v>
      </c>
      <c r="K95" s="4">
        <v>2780</v>
      </c>
      <c r="L95" s="12">
        <f t="shared" si="1"/>
        <v>2845.8</v>
      </c>
    </row>
    <row r="96" spans="1:12" ht="12" customHeight="1" x14ac:dyDescent="0.2">
      <c r="A96" s="8" t="str">
        <f>'Pregnant Women Participating'!A96</f>
        <v>Oregon</v>
      </c>
      <c r="B96" s="12">
        <v>3468</v>
      </c>
      <c r="C96" s="4">
        <v>3326</v>
      </c>
      <c r="D96" s="4">
        <v>3314</v>
      </c>
      <c r="E96" s="4">
        <v>3316</v>
      </c>
      <c r="F96" s="4">
        <v>3212</v>
      </c>
      <c r="G96" s="4">
        <v>3131</v>
      </c>
      <c r="H96" s="4">
        <v>3212</v>
      </c>
      <c r="I96" s="4">
        <v>3174</v>
      </c>
      <c r="J96" s="4">
        <v>3257</v>
      </c>
      <c r="K96" s="4">
        <v>3325</v>
      </c>
      <c r="L96" s="12">
        <f t="shared" si="1"/>
        <v>3273.5</v>
      </c>
    </row>
    <row r="97" spans="1:12" ht="12" customHeight="1" x14ac:dyDescent="0.2">
      <c r="A97" s="8" t="str">
        <f>'Pregnant Women Participating'!A97</f>
        <v>Washington</v>
      </c>
      <c r="B97" s="12">
        <v>7524</v>
      </c>
      <c r="C97" s="4">
        <v>7276</v>
      </c>
      <c r="D97" s="4">
        <v>7254</v>
      </c>
      <c r="E97" s="4">
        <v>7268</v>
      </c>
      <c r="F97" s="4">
        <v>7157</v>
      </c>
      <c r="G97" s="4">
        <v>7093</v>
      </c>
      <c r="H97" s="4">
        <v>7114</v>
      </c>
      <c r="I97" s="4">
        <v>6951</v>
      </c>
      <c r="J97" s="4">
        <v>7122</v>
      </c>
      <c r="K97" s="4">
        <v>7164</v>
      </c>
      <c r="L97" s="12">
        <f t="shared" si="1"/>
        <v>7192.3</v>
      </c>
    </row>
    <row r="98" spans="1:12" ht="12" customHeight="1" x14ac:dyDescent="0.2">
      <c r="A98" s="8" t="str">
        <f>'Pregnant Women Participating'!A98</f>
        <v>Northern Marianas</v>
      </c>
      <c r="B98" s="12">
        <v>85</v>
      </c>
      <c r="C98" s="4">
        <v>86</v>
      </c>
      <c r="D98" s="4">
        <v>83</v>
      </c>
      <c r="E98" s="4">
        <v>91</v>
      </c>
      <c r="F98" s="4">
        <v>77</v>
      </c>
      <c r="G98" s="4">
        <v>77</v>
      </c>
      <c r="H98" s="4">
        <v>70</v>
      </c>
      <c r="I98" s="4">
        <v>83</v>
      </c>
      <c r="J98" s="4">
        <v>96</v>
      </c>
      <c r="K98" s="4">
        <v>96</v>
      </c>
      <c r="L98" s="12">
        <f t="shared" si="1"/>
        <v>84.4</v>
      </c>
    </row>
    <row r="99" spans="1:12" ht="12" customHeight="1" x14ac:dyDescent="0.2">
      <c r="A99" s="8" t="str">
        <f>'Pregnant Women Participating'!A99</f>
        <v>Inter-Tribal Council, NV</v>
      </c>
      <c r="B99" s="12">
        <v>29</v>
      </c>
      <c r="C99" s="4">
        <v>23</v>
      </c>
      <c r="D99" s="4">
        <v>23</v>
      </c>
      <c r="E99" s="4">
        <v>19</v>
      </c>
      <c r="F99" s="4">
        <v>18</v>
      </c>
      <c r="G99" s="4">
        <v>22</v>
      </c>
      <c r="H99" s="4">
        <v>22</v>
      </c>
      <c r="I99" s="4">
        <v>20</v>
      </c>
      <c r="J99" s="4">
        <v>20</v>
      </c>
      <c r="K99" s="4">
        <v>25</v>
      </c>
      <c r="L99" s="12">
        <f t="shared" si="1"/>
        <v>22.1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55493</v>
      </c>
      <c r="C100" s="14">
        <v>54686</v>
      </c>
      <c r="D100" s="14">
        <v>54675</v>
      </c>
      <c r="E100" s="14">
        <v>55389</v>
      </c>
      <c r="F100" s="14">
        <v>54681</v>
      </c>
      <c r="G100" s="14">
        <v>54055</v>
      </c>
      <c r="H100" s="14">
        <v>53401</v>
      </c>
      <c r="I100" s="14">
        <v>52453</v>
      </c>
      <c r="J100" s="14">
        <v>52795</v>
      </c>
      <c r="K100" s="14">
        <v>52109</v>
      </c>
      <c r="L100" s="15">
        <f t="shared" si="1"/>
        <v>53973.7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333071</v>
      </c>
      <c r="C101" s="23">
        <v>327798</v>
      </c>
      <c r="D101" s="23">
        <v>324887</v>
      </c>
      <c r="E101" s="23">
        <v>325535</v>
      </c>
      <c r="F101" s="23">
        <v>319844</v>
      </c>
      <c r="G101" s="23">
        <v>314845</v>
      </c>
      <c r="H101" s="23">
        <v>314163</v>
      </c>
      <c r="I101" s="23">
        <v>308652</v>
      </c>
      <c r="J101" s="23">
        <v>308217</v>
      </c>
      <c r="K101" s="23">
        <v>308080</v>
      </c>
      <c r="L101" s="22">
        <f t="shared" si="1"/>
        <v>318509.2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tr">
        <f>'Pregnant Women Participating'!A6</f>
        <v>Connecticut</v>
      </c>
      <c r="B6" s="12">
        <v>11010</v>
      </c>
      <c r="C6" s="4">
        <v>10631</v>
      </c>
      <c r="D6" s="4">
        <v>10501</v>
      </c>
      <c r="E6" s="4">
        <v>10319</v>
      </c>
      <c r="F6" s="4">
        <v>10108</v>
      </c>
      <c r="G6" s="4">
        <v>10216</v>
      </c>
      <c r="H6" s="4">
        <v>10360</v>
      </c>
      <c r="I6" s="4">
        <v>10278</v>
      </c>
      <c r="J6" s="4">
        <v>10264</v>
      </c>
      <c r="K6" s="4">
        <v>10288</v>
      </c>
      <c r="L6" s="12">
        <f t="shared" ref="L6:L14" si="0">IF(SUM(B6:K6)&gt;0,AVERAGE(B6:K6)," ")</f>
        <v>10397.5</v>
      </c>
    </row>
    <row r="7" spans="1:12" ht="12" customHeight="1" x14ac:dyDescent="0.2">
      <c r="A7" s="7" t="str">
        <f>'Pregnant Women Participating'!A7</f>
        <v>Maine</v>
      </c>
      <c r="B7" s="12">
        <v>4026</v>
      </c>
      <c r="C7" s="4">
        <v>3896</v>
      </c>
      <c r="D7" s="4">
        <v>3778</v>
      </c>
      <c r="E7" s="4">
        <v>3828</v>
      </c>
      <c r="F7" s="4">
        <v>3798</v>
      </c>
      <c r="G7" s="4">
        <v>3818</v>
      </c>
      <c r="H7" s="4">
        <v>3856</v>
      </c>
      <c r="I7" s="4">
        <v>3872</v>
      </c>
      <c r="J7" s="4">
        <v>3891</v>
      </c>
      <c r="K7" s="4">
        <v>3886</v>
      </c>
      <c r="L7" s="12">
        <f t="shared" si="0"/>
        <v>3864.9</v>
      </c>
    </row>
    <row r="8" spans="1:12" ht="12" customHeight="1" x14ac:dyDescent="0.2">
      <c r="A8" s="7" t="str">
        <f>'Pregnant Women Participating'!A8</f>
        <v>Massachusetts</v>
      </c>
      <c r="B8" s="12">
        <v>24418</v>
      </c>
      <c r="C8" s="4">
        <v>23848</v>
      </c>
      <c r="D8" s="4">
        <v>23531</v>
      </c>
      <c r="E8" s="4">
        <v>23358</v>
      </c>
      <c r="F8" s="4">
        <v>23177</v>
      </c>
      <c r="G8" s="4">
        <v>23635</v>
      </c>
      <c r="H8" s="4">
        <v>23633</v>
      </c>
      <c r="I8" s="4">
        <v>23598</v>
      </c>
      <c r="J8" s="4">
        <v>23456</v>
      </c>
      <c r="K8" s="4">
        <v>23410</v>
      </c>
      <c r="L8" s="12">
        <f t="shared" si="0"/>
        <v>23606.400000000001</v>
      </c>
    </row>
    <row r="9" spans="1:12" ht="12" customHeight="1" x14ac:dyDescent="0.2">
      <c r="A9" s="7" t="str">
        <f>'Pregnant Women Participating'!A9</f>
        <v>New Hampshire</v>
      </c>
      <c r="B9" s="12">
        <v>2403</v>
      </c>
      <c r="C9" s="4">
        <v>2354</v>
      </c>
      <c r="D9" s="4">
        <v>2365</v>
      </c>
      <c r="E9" s="4">
        <v>2383</v>
      </c>
      <c r="F9" s="4">
        <v>2361</v>
      </c>
      <c r="G9" s="4">
        <v>2461</v>
      </c>
      <c r="H9" s="4">
        <v>2529</v>
      </c>
      <c r="I9" s="4">
        <v>2529</v>
      </c>
      <c r="J9" s="4">
        <v>2505</v>
      </c>
      <c r="K9" s="4">
        <v>2536</v>
      </c>
      <c r="L9" s="12">
        <f t="shared" si="0"/>
        <v>2442.6</v>
      </c>
    </row>
    <row r="10" spans="1:12" ht="12" customHeight="1" x14ac:dyDescent="0.2">
      <c r="A10" s="7" t="str">
        <f>'Pregnant Women Participating'!A10</f>
        <v>New York</v>
      </c>
      <c r="B10" s="12">
        <v>96725</v>
      </c>
      <c r="C10" s="4">
        <v>94721</v>
      </c>
      <c r="D10" s="4">
        <v>93781</v>
      </c>
      <c r="E10" s="4">
        <v>93879</v>
      </c>
      <c r="F10" s="4">
        <v>93127</v>
      </c>
      <c r="G10" s="4">
        <v>94550</v>
      </c>
      <c r="H10" s="4">
        <v>95092</v>
      </c>
      <c r="I10" s="4">
        <v>94887</v>
      </c>
      <c r="J10" s="4">
        <v>94559</v>
      </c>
      <c r="K10" s="4">
        <v>94721</v>
      </c>
      <c r="L10" s="12">
        <f t="shared" si="0"/>
        <v>94604.2</v>
      </c>
    </row>
    <row r="11" spans="1:12" ht="12" customHeight="1" x14ac:dyDescent="0.2">
      <c r="A11" s="7" t="str">
        <f>'Pregnant Women Participating'!A11</f>
        <v>Rhode Island</v>
      </c>
      <c r="B11" s="12">
        <v>3791</v>
      </c>
      <c r="C11" s="4">
        <v>3627</v>
      </c>
      <c r="D11" s="4">
        <v>3587</v>
      </c>
      <c r="E11" s="4">
        <v>3623</v>
      </c>
      <c r="F11" s="4">
        <v>3504</v>
      </c>
      <c r="G11" s="4">
        <v>3565</v>
      </c>
      <c r="H11" s="4">
        <v>3589</v>
      </c>
      <c r="I11" s="4">
        <v>3586</v>
      </c>
      <c r="J11" s="4">
        <v>3581</v>
      </c>
      <c r="K11" s="4">
        <v>3587</v>
      </c>
      <c r="L11" s="12">
        <f t="shared" si="0"/>
        <v>3604</v>
      </c>
    </row>
    <row r="12" spans="1:12" ht="12" customHeight="1" x14ac:dyDescent="0.2">
      <c r="A12" s="7" t="str">
        <f>'Pregnant Women Participating'!A12</f>
        <v>Vermont</v>
      </c>
      <c r="B12" s="12">
        <v>2178</v>
      </c>
      <c r="C12" s="4">
        <v>2157</v>
      </c>
      <c r="D12" s="4">
        <v>2181</v>
      </c>
      <c r="E12" s="4">
        <v>2201</v>
      </c>
      <c r="F12" s="4">
        <v>2216</v>
      </c>
      <c r="G12" s="4">
        <v>2244</v>
      </c>
      <c r="H12" s="4">
        <v>2270</v>
      </c>
      <c r="I12" s="4">
        <v>2287</v>
      </c>
      <c r="J12" s="4">
        <v>2279</v>
      </c>
      <c r="K12" s="4">
        <v>2306</v>
      </c>
      <c r="L12" s="12">
        <f t="shared" si="0"/>
        <v>2231.9</v>
      </c>
    </row>
    <row r="13" spans="1:12" ht="12" customHeight="1" x14ac:dyDescent="0.2">
      <c r="A13" s="7" t="str">
        <f>'Pregnant Women Participating'!A13</f>
        <v>Virgin Islands</v>
      </c>
      <c r="B13" s="12">
        <v>561</v>
      </c>
      <c r="C13" s="4">
        <v>570</v>
      </c>
      <c r="D13" s="4">
        <v>541</v>
      </c>
      <c r="E13" s="4">
        <v>530</v>
      </c>
      <c r="F13" s="4">
        <v>507</v>
      </c>
      <c r="G13" s="4">
        <v>499</v>
      </c>
      <c r="H13" s="4">
        <v>497</v>
      </c>
      <c r="I13" s="4">
        <v>486</v>
      </c>
      <c r="J13" s="4">
        <v>516</v>
      </c>
      <c r="K13" s="4">
        <v>0</v>
      </c>
      <c r="L13" s="12">
        <f t="shared" si="0"/>
        <v>470.7</v>
      </c>
    </row>
    <row r="14" spans="1:12" ht="12" customHeight="1" x14ac:dyDescent="0.2">
      <c r="A14" s="7" t="str">
        <f>'Pregnant Women Participating'!A14</f>
        <v>Pleasant Point, ME</v>
      </c>
      <c r="B14" s="12">
        <v>10</v>
      </c>
      <c r="C14" s="4">
        <v>13</v>
      </c>
      <c r="D14" s="4">
        <v>13</v>
      </c>
      <c r="E14" s="4">
        <v>14</v>
      </c>
      <c r="F14" s="4">
        <v>11</v>
      </c>
      <c r="G14" s="4">
        <v>14</v>
      </c>
      <c r="H14" s="4">
        <v>13</v>
      </c>
      <c r="I14" s="4">
        <v>14</v>
      </c>
      <c r="J14" s="4">
        <v>11</v>
      </c>
      <c r="K14" s="4">
        <v>0</v>
      </c>
      <c r="L14" s="12">
        <f t="shared" si="0"/>
        <v>11.3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145122</v>
      </c>
      <c r="C15" s="14">
        <v>141817</v>
      </c>
      <c r="D15" s="14">
        <v>140278</v>
      </c>
      <c r="E15" s="14">
        <v>140135</v>
      </c>
      <c r="F15" s="14">
        <v>138809</v>
      </c>
      <c r="G15" s="14">
        <v>141002</v>
      </c>
      <c r="H15" s="14">
        <v>141839</v>
      </c>
      <c r="I15" s="14">
        <v>141537</v>
      </c>
      <c r="J15" s="14">
        <v>141062</v>
      </c>
      <c r="K15" s="14">
        <v>140734</v>
      </c>
      <c r="L15" s="15">
        <f t="shared" ref="L15:L101" si="1">IF(SUM(B15:K15)&gt;0,AVERAGE(B15:K15)," ")</f>
        <v>141233.5</v>
      </c>
    </row>
    <row r="16" spans="1:12" ht="12" customHeight="1" x14ac:dyDescent="0.2">
      <c r="A16" s="7" t="str">
        <f>'Pregnant Women Participating'!A16</f>
        <v>Delaware</v>
      </c>
      <c r="B16" s="12">
        <v>4749</v>
      </c>
      <c r="C16" s="4">
        <v>4619</v>
      </c>
      <c r="D16" s="4">
        <v>4684</v>
      </c>
      <c r="E16" s="4">
        <v>4705</v>
      </c>
      <c r="F16" s="4">
        <v>4655</v>
      </c>
      <c r="G16" s="4">
        <v>4709</v>
      </c>
      <c r="H16" s="4">
        <v>4678</v>
      </c>
      <c r="I16" s="4">
        <v>4695</v>
      </c>
      <c r="J16" s="4">
        <v>4773</v>
      </c>
      <c r="K16" s="4">
        <v>4863</v>
      </c>
      <c r="L16" s="12">
        <f t="shared" si="1"/>
        <v>4713</v>
      </c>
    </row>
    <row r="17" spans="1:12" ht="12" customHeight="1" x14ac:dyDescent="0.2">
      <c r="A17" s="7" t="str">
        <f>'Pregnant Women Participating'!A17</f>
        <v>District of Columbia</v>
      </c>
      <c r="B17" s="12">
        <v>2769</v>
      </c>
      <c r="C17" s="4">
        <v>2704</v>
      </c>
      <c r="D17" s="4">
        <v>2702</v>
      </c>
      <c r="E17" s="4">
        <v>2644</v>
      </c>
      <c r="F17" s="4">
        <v>2640</v>
      </c>
      <c r="G17" s="4">
        <v>2666</v>
      </c>
      <c r="H17" s="4">
        <v>2665</v>
      </c>
      <c r="I17" s="4">
        <v>2670</v>
      </c>
      <c r="J17" s="4">
        <v>2637</v>
      </c>
      <c r="K17" s="4">
        <v>2691</v>
      </c>
      <c r="L17" s="12">
        <f t="shared" si="1"/>
        <v>2678.8</v>
      </c>
    </row>
    <row r="18" spans="1:12" ht="12" customHeight="1" x14ac:dyDescent="0.2">
      <c r="A18" s="7" t="str">
        <f>'Pregnant Women Participating'!A18</f>
        <v>Maryland</v>
      </c>
      <c r="B18" s="12">
        <v>27779</v>
      </c>
      <c r="C18" s="4">
        <v>27056</v>
      </c>
      <c r="D18" s="4">
        <v>26508</v>
      </c>
      <c r="E18" s="4">
        <v>26164</v>
      </c>
      <c r="F18" s="4">
        <v>25723</v>
      </c>
      <c r="G18" s="4">
        <v>26105</v>
      </c>
      <c r="H18" s="4">
        <v>26130</v>
      </c>
      <c r="I18" s="4">
        <v>26164</v>
      </c>
      <c r="J18" s="4">
        <v>26086</v>
      </c>
      <c r="K18" s="4">
        <v>26040</v>
      </c>
      <c r="L18" s="12">
        <f t="shared" si="1"/>
        <v>26375.5</v>
      </c>
    </row>
    <row r="19" spans="1:12" ht="12" customHeight="1" x14ac:dyDescent="0.2">
      <c r="A19" s="7" t="str">
        <f>'Pregnant Women Participating'!A19</f>
        <v>New Jersey</v>
      </c>
      <c r="B19" s="12">
        <v>35627</v>
      </c>
      <c r="C19" s="4">
        <v>34993</v>
      </c>
      <c r="D19" s="4">
        <v>34491</v>
      </c>
      <c r="E19" s="4">
        <v>34407</v>
      </c>
      <c r="F19" s="4">
        <v>34277</v>
      </c>
      <c r="G19" s="4">
        <v>34864</v>
      </c>
      <c r="H19" s="4">
        <v>35121</v>
      </c>
      <c r="I19" s="4">
        <v>35306</v>
      </c>
      <c r="J19" s="4">
        <v>35181</v>
      </c>
      <c r="K19" s="4">
        <v>35444</v>
      </c>
      <c r="L19" s="12">
        <f t="shared" si="1"/>
        <v>34971.1</v>
      </c>
    </row>
    <row r="20" spans="1:12" ht="12" customHeight="1" x14ac:dyDescent="0.2">
      <c r="A20" s="7" t="str">
        <f>'Pregnant Women Participating'!A20</f>
        <v>Pennsylvania</v>
      </c>
      <c r="B20" s="12">
        <v>39406</v>
      </c>
      <c r="C20" s="4">
        <v>38023</v>
      </c>
      <c r="D20" s="4">
        <v>37009</v>
      </c>
      <c r="E20" s="4">
        <v>36771</v>
      </c>
      <c r="F20" s="4">
        <v>36627</v>
      </c>
      <c r="G20" s="4">
        <v>36541</v>
      </c>
      <c r="H20" s="4">
        <v>37317</v>
      </c>
      <c r="I20" s="4">
        <v>37243</v>
      </c>
      <c r="J20" s="4">
        <v>37297</v>
      </c>
      <c r="K20" s="4">
        <v>37377</v>
      </c>
      <c r="L20" s="12">
        <f t="shared" si="1"/>
        <v>37361.1</v>
      </c>
    </row>
    <row r="21" spans="1:12" ht="12" customHeight="1" x14ac:dyDescent="0.2">
      <c r="A21" s="7" t="str">
        <f>'Pregnant Women Participating'!A21</f>
        <v>Puerto Rico</v>
      </c>
      <c r="B21" s="12">
        <v>18942</v>
      </c>
      <c r="C21" s="4">
        <v>18493</v>
      </c>
      <c r="D21" s="4">
        <v>18271</v>
      </c>
      <c r="E21" s="4">
        <v>18280</v>
      </c>
      <c r="F21" s="4">
        <v>18451</v>
      </c>
      <c r="G21" s="4">
        <v>18646</v>
      </c>
      <c r="H21" s="4">
        <v>18836</v>
      </c>
      <c r="I21" s="4">
        <v>18783</v>
      </c>
      <c r="J21" s="4">
        <v>18824</v>
      </c>
      <c r="K21" s="4">
        <v>18722</v>
      </c>
      <c r="L21" s="12">
        <f t="shared" si="1"/>
        <v>18624.8</v>
      </c>
    </row>
    <row r="22" spans="1:12" ht="12" customHeight="1" x14ac:dyDescent="0.2">
      <c r="A22" s="7" t="str">
        <f>'Pregnant Women Participating'!A22</f>
        <v>Virginia</v>
      </c>
      <c r="B22" s="12">
        <v>23159</v>
      </c>
      <c r="C22" s="4">
        <v>22100</v>
      </c>
      <c r="D22" s="4">
        <v>21474</v>
      </c>
      <c r="E22" s="4">
        <v>21039</v>
      </c>
      <c r="F22" s="4">
        <v>20771</v>
      </c>
      <c r="G22" s="4">
        <v>21029</v>
      </c>
      <c r="H22" s="4">
        <v>21236</v>
      </c>
      <c r="I22" s="4">
        <v>20986</v>
      </c>
      <c r="J22" s="4">
        <v>20983</v>
      </c>
      <c r="K22" s="4">
        <v>21167</v>
      </c>
      <c r="L22" s="12">
        <f t="shared" si="1"/>
        <v>21394.400000000001</v>
      </c>
    </row>
    <row r="23" spans="1:12" ht="12" customHeight="1" x14ac:dyDescent="0.2">
      <c r="A23" s="7" t="str">
        <f>'Pregnant Women Participating'!A23</f>
        <v>West Virginia</v>
      </c>
      <c r="B23" s="12">
        <v>7629</v>
      </c>
      <c r="C23" s="4">
        <v>7421</v>
      </c>
      <c r="D23" s="4">
        <v>7251</v>
      </c>
      <c r="E23" s="4">
        <v>7258</v>
      </c>
      <c r="F23" s="4">
        <v>7160</v>
      </c>
      <c r="G23" s="4">
        <v>7250</v>
      </c>
      <c r="H23" s="4">
        <v>7239</v>
      </c>
      <c r="I23" s="4">
        <v>7227</v>
      </c>
      <c r="J23" s="4">
        <v>7354</v>
      </c>
      <c r="K23" s="4">
        <v>7354</v>
      </c>
      <c r="L23" s="12">
        <f t="shared" si="1"/>
        <v>7314.3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160060</v>
      </c>
      <c r="C24" s="14">
        <v>155409</v>
      </c>
      <c r="D24" s="14">
        <v>152390</v>
      </c>
      <c r="E24" s="14">
        <v>151268</v>
      </c>
      <c r="F24" s="14">
        <v>150304</v>
      </c>
      <c r="G24" s="14">
        <v>151810</v>
      </c>
      <c r="H24" s="14">
        <v>153222</v>
      </c>
      <c r="I24" s="14">
        <v>153074</v>
      </c>
      <c r="J24" s="14">
        <v>153135</v>
      </c>
      <c r="K24" s="14">
        <v>153658</v>
      </c>
      <c r="L24" s="15">
        <f t="shared" si="1"/>
        <v>153433</v>
      </c>
    </row>
    <row r="25" spans="1:12" ht="12" customHeight="1" x14ac:dyDescent="0.2">
      <c r="A25" s="7" t="str">
        <f>'Pregnant Women Participating'!A25</f>
        <v>Alabama</v>
      </c>
      <c r="B25" s="12">
        <v>23435</v>
      </c>
      <c r="C25" s="4">
        <v>22145</v>
      </c>
      <c r="D25" s="4">
        <v>22188</v>
      </c>
      <c r="E25" s="4">
        <v>22880</v>
      </c>
      <c r="F25" s="4">
        <v>22852</v>
      </c>
      <c r="G25" s="4">
        <v>23073</v>
      </c>
      <c r="H25" s="4">
        <v>23312</v>
      </c>
      <c r="I25" s="4">
        <v>23243</v>
      </c>
      <c r="J25" s="4">
        <v>23263</v>
      </c>
      <c r="K25" s="4">
        <v>23341</v>
      </c>
      <c r="L25" s="12">
        <f t="shared" si="1"/>
        <v>22973.200000000001</v>
      </c>
    </row>
    <row r="26" spans="1:12" ht="12" customHeight="1" x14ac:dyDescent="0.2">
      <c r="A26" s="7" t="str">
        <f>'Pregnant Women Participating'!A26</f>
        <v>Florida</v>
      </c>
      <c r="B26" s="12">
        <v>95685</v>
      </c>
      <c r="C26" s="4">
        <v>91770</v>
      </c>
      <c r="D26" s="4">
        <v>89609</v>
      </c>
      <c r="E26" s="4">
        <v>88698</v>
      </c>
      <c r="F26" s="4">
        <v>86971</v>
      </c>
      <c r="G26" s="4">
        <v>87006</v>
      </c>
      <c r="H26" s="4">
        <v>86676</v>
      </c>
      <c r="I26" s="4">
        <v>86480</v>
      </c>
      <c r="J26" s="4">
        <v>86713</v>
      </c>
      <c r="K26" s="4">
        <v>84140</v>
      </c>
      <c r="L26" s="12">
        <f t="shared" si="1"/>
        <v>88374.8</v>
      </c>
    </row>
    <row r="27" spans="1:12" ht="12" customHeight="1" x14ac:dyDescent="0.2">
      <c r="A27" s="7" t="str">
        <f>'Pregnant Women Participating'!A27</f>
        <v>Georgia</v>
      </c>
      <c r="B27" s="12">
        <v>54528</v>
      </c>
      <c r="C27" s="4">
        <v>53643</v>
      </c>
      <c r="D27" s="4">
        <v>53040</v>
      </c>
      <c r="E27" s="4">
        <v>52999</v>
      </c>
      <c r="F27" s="4">
        <v>52722</v>
      </c>
      <c r="G27" s="4">
        <v>52378</v>
      </c>
      <c r="H27" s="4">
        <v>52180</v>
      </c>
      <c r="I27" s="4">
        <v>52171</v>
      </c>
      <c r="J27" s="4">
        <v>52389</v>
      </c>
      <c r="K27" s="4">
        <v>53179</v>
      </c>
      <c r="L27" s="12">
        <f t="shared" si="1"/>
        <v>52922.9</v>
      </c>
    </row>
    <row r="28" spans="1:12" ht="12" customHeight="1" x14ac:dyDescent="0.2">
      <c r="A28" s="7" t="str">
        <f>'Pregnant Women Participating'!A28</f>
        <v>Kentucky</v>
      </c>
      <c r="B28" s="12">
        <v>22400</v>
      </c>
      <c r="C28" s="4">
        <v>21665</v>
      </c>
      <c r="D28" s="4">
        <v>21262</v>
      </c>
      <c r="E28" s="4">
        <v>20918</v>
      </c>
      <c r="F28" s="4">
        <v>20950</v>
      </c>
      <c r="G28" s="4">
        <v>21142</v>
      </c>
      <c r="H28" s="4">
        <v>21300</v>
      </c>
      <c r="I28" s="4">
        <v>21277</v>
      </c>
      <c r="J28" s="4">
        <v>21397</v>
      </c>
      <c r="K28" s="4">
        <v>21557</v>
      </c>
      <c r="L28" s="12">
        <f t="shared" si="1"/>
        <v>21386.799999999999</v>
      </c>
    </row>
    <row r="29" spans="1:12" ht="12" customHeight="1" x14ac:dyDescent="0.2">
      <c r="A29" s="7" t="str">
        <f>'Pregnant Women Participating'!A29</f>
        <v>Mississippi</v>
      </c>
      <c r="B29" s="12">
        <v>12725</v>
      </c>
      <c r="C29" s="4">
        <v>12601</v>
      </c>
      <c r="D29" s="4">
        <v>12038</v>
      </c>
      <c r="E29" s="4">
        <v>11205</v>
      </c>
      <c r="F29" s="4">
        <v>11665</v>
      </c>
      <c r="G29" s="4">
        <v>12046</v>
      </c>
      <c r="H29" s="4">
        <v>11929</v>
      </c>
      <c r="I29" s="4">
        <v>12722</v>
      </c>
      <c r="J29" s="4">
        <v>13208</v>
      </c>
      <c r="K29" s="4">
        <v>13286</v>
      </c>
      <c r="L29" s="12">
        <f t="shared" si="1"/>
        <v>12342.5</v>
      </c>
    </row>
    <row r="30" spans="1:12" ht="12" customHeight="1" x14ac:dyDescent="0.2">
      <c r="A30" s="7" t="str">
        <f>'Pregnant Women Participating'!A30</f>
        <v>North Carolina</v>
      </c>
      <c r="B30" s="12">
        <v>57973</v>
      </c>
      <c r="C30" s="4">
        <v>56206</v>
      </c>
      <c r="D30" s="4">
        <v>55236</v>
      </c>
      <c r="E30" s="4">
        <v>55074</v>
      </c>
      <c r="F30" s="4">
        <v>54490</v>
      </c>
      <c r="G30" s="4">
        <v>55278</v>
      </c>
      <c r="H30" s="4">
        <v>55243</v>
      </c>
      <c r="I30" s="4">
        <v>55182</v>
      </c>
      <c r="J30" s="4">
        <v>55432</v>
      </c>
      <c r="K30" s="4">
        <v>55828</v>
      </c>
      <c r="L30" s="12">
        <f t="shared" si="1"/>
        <v>55594.2</v>
      </c>
    </row>
    <row r="31" spans="1:12" ht="12" customHeight="1" x14ac:dyDescent="0.2">
      <c r="A31" s="7" t="str">
        <f>'Pregnant Women Participating'!A31</f>
        <v>South Carolina</v>
      </c>
      <c r="B31" s="12">
        <v>20918</v>
      </c>
      <c r="C31" s="4">
        <v>20223</v>
      </c>
      <c r="D31" s="4">
        <v>19859</v>
      </c>
      <c r="E31" s="4">
        <v>19726</v>
      </c>
      <c r="F31" s="4">
        <v>19462</v>
      </c>
      <c r="G31" s="4">
        <v>20067</v>
      </c>
      <c r="H31" s="4">
        <v>20705</v>
      </c>
      <c r="I31" s="4">
        <v>20807</v>
      </c>
      <c r="J31" s="4">
        <v>20895</v>
      </c>
      <c r="K31" s="4">
        <v>21159</v>
      </c>
      <c r="L31" s="12">
        <f t="shared" si="1"/>
        <v>20382.099999999999</v>
      </c>
    </row>
    <row r="32" spans="1:12" ht="12" customHeight="1" x14ac:dyDescent="0.2">
      <c r="A32" s="7" t="str">
        <f>'Pregnant Women Participating'!A32</f>
        <v>Tennessee</v>
      </c>
      <c r="B32" s="12">
        <v>38210</v>
      </c>
      <c r="C32" s="4">
        <v>36791</v>
      </c>
      <c r="D32" s="4">
        <v>36323</v>
      </c>
      <c r="E32" s="4">
        <v>35355</v>
      </c>
      <c r="F32" s="4">
        <v>35531</v>
      </c>
      <c r="G32" s="4">
        <v>36132</v>
      </c>
      <c r="H32" s="4">
        <v>36547</v>
      </c>
      <c r="I32" s="4">
        <v>36160</v>
      </c>
      <c r="J32" s="4">
        <v>36080</v>
      </c>
      <c r="K32" s="4">
        <v>36832</v>
      </c>
      <c r="L32" s="12">
        <f t="shared" si="1"/>
        <v>36396.1</v>
      </c>
    </row>
    <row r="33" spans="1:12" ht="12" customHeight="1" x14ac:dyDescent="0.2">
      <c r="A33" s="7" t="str">
        <f>'Pregnant Women Participating'!A33</f>
        <v>Choctaw Indians, MS</v>
      </c>
      <c r="B33" s="12">
        <v>118</v>
      </c>
      <c r="C33" s="4">
        <v>116</v>
      </c>
      <c r="D33" s="4">
        <v>115</v>
      </c>
      <c r="E33" s="4">
        <v>123</v>
      </c>
      <c r="F33" s="4">
        <v>120</v>
      </c>
      <c r="G33" s="4">
        <v>118</v>
      </c>
      <c r="H33" s="4">
        <v>123</v>
      </c>
      <c r="I33" s="4">
        <v>107</v>
      </c>
      <c r="J33" s="4">
        <v>114</v>
      </c>
      <c r="K33" s="4">
        <v>96</v>
      </c>
      <c r="L33" s="12">
        <f t="shared" si="1"/>
        <v>115</v>
      </c>
    </row>
    <row r="34" spans="1:12" ht="12" customHeight="1" x14ac:dyDescent="0.2">
      <c r="A34" s="7" t="str">
        <f>'Pregnant Women Participating'!A34</f>
        <v>Eastern Cherokee, NC</v>
      </c>
      <c r="B34" s="12">
        <v>118</v>
      </c>
      <c r="C34" s="4">
        <v>113</v>
      </c>
      <c r="D34" s="4">
        <v>111</v>
      </c>
      <c r="E34" s="4">
        <v>121</v>
      </c>
      <c r="F34" s="4">
        <v>111</v>
      </c>
      <c r="G34" s="4">
        <v>110</v>
      </c>
      <c r="H34" s="4">
        <v>113</v>
      </c>
      <c r="I34" s="4">
        <v>117</v>
      </c>
      <c r="J34" s="4">
        <v>117</v>
      </c>
      <c r="K34" s="4">
        <v>115</v>
      </c>
      <c r="L34" s="12">
        <f t="shared" si="1"/>
        <v>114.6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326110</v>
      </c>
      <c r="C35" s="14">
        <v>315273</v>
      </c>
      <c r="D35" s="14">
        <v>309781</v>
      </c>
      <c r="E35" s="14">
        <v>307099</v>
      </c>
      <c r="F35" s="14">
        <v>304874</v>
      </c>
      <c r="G35" s="14">
        <v>307350</v>
      </c>
      <c r="H35" s="14">
        <v>308128</v>
      </c>
      <c r="I35" s="14">
        <v>308266</v>
      </c>
      <c r="J35" s="14">
        <v>309608</v>
      </c>
      <c r="K35" s="14">
        <v>309533</v>
      </c>
      <c r="L35" s="15">
        <f t="shared" si="1"/>
        <v>310602.2</v>
      </c>
    </row>
    <row r="36" spans="1:12" ht="12" customHeight="1" x14ac:dyDescent="0.2">
      <c r="A36" s="7" t="str">
        <f>'Pregnant Women Participating'!A36</f>
        <v>Illinois</v>
      </c>
      <c r="B36" s="12">
        <v>39690</v>
      </c>
      <c r="C36" s="4">
        <v>38172</v>
      </c>
      <c r="D36" s="4">
        <v>37182</v>
      </c>
      <c r="E36" s="4">
        <v>37113</v>
      </c>
      <c r="F36" s="4">
        <v>36724</v>
      </c>
      <c r="G36" s="4">
        <v>37161</v>
      </c>
      <c r="H36" s="4">
        <v>37501</v>
      </c>
      <c r="I36" s="4">
        <v>37288</v>
      </c>
      <c r="J36" s="4">
        <v>37047</v>
      </c>
      <c r="K36" s="4">
        <v>37118</v>
      </c>
      <c r="L36" s="12">
        <f t="shared" si="1"/>
        <v>37499.599999999999</v>
      </c>
    </row>
    <row r="37" spans="1:12" ht="12" customHeight="1" x14ac:dyDescent="0.2">
      <c r="A37" s="7" t="str">
        <f>'Pregnant Women Participating'!A37</f>
        <v>Indiana</v>
      </c>
      <c r="B37" s="12">
        <v>34313</v>
      </c>
      <c r="C37" s="4">
        <v>33073</v>
      </c>
      <c r="D37" s="4">
        <v>32618</v>
      </c>
      <c r="E37" s="4">
        <v>32588</v>
      </c>
      <c r="F37" s="4">
        <v>32176</v>
      </c>
      <c r="G37" s="4">
        <v>32867</v>
      </c>
      <c r="H37" s="4">
        <v>32940</v>
      </c>
      <c r="I37" s="4">
        <v>32599</v>
      </c>
      <c r="J37" s="4">
        <v>32491</v>
      </c>
      <c r="K37" s="4">
        <v>32341</v>
      </c>
      <c r="L37" s="12">
        <f t="shared" si="1"/>
        <v>32800.6</v>
      </c>
    </row>
    <row r="38" spans="1:12" ht="12" customHeight="1" x14ac:dyDescent="0.2">
      <c r="A38" s="7" t="str">
        <f>'Pregnant Women Participating'!A38</f>
        <v>Iowa</v>
      </c>
      <c r="B38" s="12">
        <v>12295</v>
      </c>
      <c r="C38" s="4">
        <v>12048</v>
      </c>
      <c r="D38" s="4">
        <v>11832</v>
      </c>
      <c r="E38" s="4">
        <v>11702</v>
      </c>
      <c r="F38" s="4">
        <v>11628</v>
      </c>
      <c r="G38" s="4">
        <v>11565</v>
      </c>
      <c r="H38" s="4">
        <v>11613</v>
      </c>
      <c r="I38" s="4">
        <v>11478</v>
      </c>
      <c r="J38" s="4">
        <v>11515</v>
      </c>
      <c r="K38" s="4">
        <v>11585</v>
      </c>
      <c r="L38" s="12">
        <f t="shared" si="1"/>
        <v>11726.1</v>
      </c>
    </row>
    <row r="39" spans="1:12" ht="12" customHeight="1" x14ac:dyDescent="0.2">
      <c r="A39" s="7" t="str">
        <f>'Pregnant Women Participating'!A39</f>
        <v>Michigan</v>
      </c>
      <c r="B39" s="12">
        <v>39288</v>
      </c>
      <c r="C39" s="4">
        <v>38258</v>
      </c>
      <c r="D39" s="4">
        <v>37385</v>
      </c>
      <c r="E39" s="4">
        <v>37418</v>
      </c>
      <c r="F39" s="4">
        <v>37194</v>
      </c>
      <c r="G39" s="4">
        <v>37235</v>
      </c>
      <c r="H39" s="4">
        <v>37449</v>
      </c>
      <c r="I39" s="4">
        <v>37394</v>
      </c>
      <c r="J39" s="4">
        <v>37589</v>
      </c>
      <c r="K39" s="4">
        <v>37749</v>
      </c>
      <c r="L39" s="12">
        <f t="shared" si="1"/>
        <v>37695.9</v>
      </c>
    </row>
    <row r="40" spans="1:12" ht="12" customHeight="1" x14ac:dyDescent="0.2">
      <c r="A40" s="7" t="str">
        <f>'Pregnant Women Participating'!A40</f>
        <v>Minnesota</v>
      </c>
      <c r="B40" s="12">
        <v>23104</v>
      </c>
      <c r="C40" s="4">
        <v>22394</v>
      </c>
      <c r="D40" s="4">
        <v>22074</v>
      </c>
      <c r="E40" s="4">
        <v>21799</v>
      </c>
      <c r="F40" s="4">
        <v>21375</v>
      </c>
      <c r="G40" s="4">
        <v>21431</v>
      </c>
      <c r="H40" s="4">
        <v>21408</v>
      </c>
      <c r="I40" s="4">
        <v>21238</v>
      </c>
      <c r="J40" s="4">
        <v>21135</v>
      </c>
      <c r="K40" s="4">
        <v>21356</v>
      </c>
      <c r="L40" s="12">
        <f t="shared" si="1"/>
        <v>21731.4</v>
      </c>
    </row>
    <row r="41" spans="1:12" ht="12" customHeight="1" x14ac:dyDescent="0.2">
      <c r="A41" s="7" t="str">
        <f>'Pregnant Women Participating'!A41</f>
        <v>Ohio</v>
      </c>
      <c r="B41" s="12">
        <v>42191</v>
      </c>
      <c r="C41" s="4">
        <v>40910</v>
      </c>
      <c r="D41" s="4">
        <v>39982</v>
      </c>
      <c r="E41" s="4">
        <v>39556</v>
      </c>
      <c r="F41" s="4">
        <v>39417</v>
      </c>
      <c r="G41" s="4">
        <v>40044</v>
      </c>
      <c r="H41" s="4">
        <v>39999</v>
      </c>
      <c r="I41" s="4">
        <v>39702</v>
      </c>
      <c r="J41" s="4">
        <v>39438</v>
      </c>
      <c r="K41" s="4">
        <v>40191</v>
      </c>
      <c r="L41" s="12">
        <f t="shared" si="1"/>
        <v>40143</v>
      </c>
    </row>
    <row r="42" spans="1:12" ht="12" customHeight="1" x14ac:dyDescent="0.2">
      <c r="A42" s="7" t="str">
        <f>'Pregnant Women Participating'!A42</f>
        <v>Wisconsin</v>
      </c>
      <c r="B42" s="12">
        <v>19500</v>
      </c>
      <c r="C42" s="4">
        <v>19071</v>
      </c>
      <c r="D42" s="4">
        <v>18884</v>
      </c>
      <c r="E42" s="4">
        <v>18922</v>
      </c>
      <c r="F42" s="4">
        <v>18866</v>
      </c>
      <c r="G42" s="4">
        <v>18883</v>
      </c>
      <c r="H42" s="4">
        <v>18947</v>
      </c>
      <c r="I42" s="4">
        <v>18903</v>
      </c>
      <c r="J42" s="4">
        <v>18861</v>
      </c>
      <c r="K42" s="4">
        <v>19606</v>
      </c>
      <c r="L42" s="12">
        <f t="shared" si="1"/>
        <v>19044.3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210381</v>
      </c>
      <c r="C43" s="14">
        <v>203926</v>
      </c>
      <c r="D43" s="14">
        <v>199957</v>
      </c>
      <c r="E43" s="14">
        <v>199098</v>
      </c>
      <c r="F43" s="14">
        <v>197380</v>
      </c>
      <c r="G43" s="14">
        <v>199186</v>
      </c>
      <c r="H43" s="14">
        <v>199857</v>
      </c>
      <c r="I43" s="14">
        <v>198602</v>
      </c>
      <c r="J43" s="14">
        <v>198076</v>
      </c>
      <c r="K43" s="14">
        <v>199946</v>
      </c>
      <c r="L43" s="15">
        <f t="shared" si="1"/>
        <v>200640.9</v>
      </c>
    </row>
    <row r="44" spans="1:12" ht="12" customHeight="1" x14ac:dyDescent="0.2">
      <c r="A44" s="7" t="str">
        <f>'Pregnant Women Participating'!A44</f>
        <v>Arizona</v>
      </c>
      <c r="B44" s="12">
        <v>29973</v>
      </c>
      <c r="C44" s="4">
        <v>29226</v>
      </c>
      <c r="D44" s="4">
        <v>29149</v>
      </c>
      <c r="E44" s="4">
        <v>29196</v>
      </c>
      <c r="F44" s="4">
        <v>29169</v>
      </c>
      <c r="G44" s="4">
        <v>29631</v>
      </c>
      <c r="H44" s="4">
        <v>30121</v>
      </c>
      <c r="I44" s="4">
        <v>30151</v>
      </c>
      <c r="J44" s="4">
        <v>30372</v>
      </c>
      <c r="K44" s="4">
        <v>30526</v>
      </c>
      <c r="L44" s="12">
        <f t="shared" si="1"/>
        <v>29751.4</v>
      </c>
    </row>
    <row r="45" spans="1:12" ht="12" customHeight="1" x14ac:dyDescent="0.2">
      <c r="A45" s="7" t="str">
        <f>'Pregnant Women Participating'!A45</f>
        <v>Arkansas</v>
      </c>
      <c r="B45" s="12">
        <v>15693</v>
      </c>
      <c r="C45" s="4">
        <v>14489</v>
      </c>
      <c r="D45" s="4">
        <v>13888</v>
      </c>
      <c r="E45" s="4">
        <v>14524</v>
      </c>
      <c r="F45" s="4">
        <v>15094</v>
      </c>
      <c r="G45" s="4">
        <v>14823</v>
      </c>
      <c r="H45" s="4">
        <v>15182</v>
      </c>
      <c r="I45" s="4">
        <v>15150</v>
      </c>
      <c r="J45" s="4">
        <v>15097</v>
      </c>
      <c r="K45" s="4">
        <v>15019</v>
      </c>
      <c r="L45" s="12">
        <f t="shared" si="1"/>
        <v>14895.9</v>
      </c>
    </row>
    <row r="46" spans="1:12" ht="12" customHeight="1" x14ac:dyDescent="0.2">
      <c r="A46" s="7" t="str">
        <f>'Pregnant Women Participating'!A46</f>
        <v>Louisiana</v>
      </c>
      <c r="B46" s="12">
        <v>26334</v>
      </c>
      <c r="C46" s="4">
        <v>25460</v>
      </c>
      <c r="D46" s="4">
        <v>24910</v>
      </c>
      <c r="E46" s="4">
        <v>24650</v>
      </c>
      <c r="F46" s="4">
        <v>24789</v>
      </c>
      <c r="G46" s="4">
        <v>25161</v>
      </c>
      <c r="H46" s="4">
        <v>25463</v>
      </c>
      <c r="I46" s="4">
        <v>25350</v>
      </c>
      <c r="J46" s="4">
        <v>25643</v>
      </c>
      <c r="K46" s="4">
        <v>25723</v>
      </c>
      <c r="L46" s="12">
        <f t="shared" si="1"/>
        <v>25348.3</v>
      </c>
    </row>
    <row r="47" spans="1:12" ht="12" customHeight="1" x14ac:dyDescent="0.2">
      <c r="A47" s="7" t="str">
        <f>'Pregnant Women Participating'!A47</f>
        <v>New Mexico</v>
      </c>
      <c r="B47" s="12">
        <v>11043</v>
      </c>
      <c r="C47" s="4">
        <v>10098</v>
      </c>
      <c r="D47" s="4">
        <v>9902</v>
      </c>
      <c r="E47" s="4">
        <v>10558</v>
      </c>
      <c r="F47" s="4">
        <v>10618</v>
      </c>
      <c r="G47" s="4">
        <v>10511</v>
      </c>
      <c r="H47" s="4">
        <v>10594</v>
      </c>
      <c r="I47" s="4">
        <v>10323</v>
      </c>
      <c r="J47" s="4">
        <v>10493</v>
      </c>
      <c r="K47" s="4">
        <v>10651</v>
      </c>
      <c r="L47" s="12">
        <f t="shared" si="1"/>
        <v>10479.1</v>
      </c>
    </row>
    <row r="48" spans="1:12" ht="12" customHeight="1" x14ac:dyDescent="0.2">
      <c r="A48" s="7" t="str">
        <f>'Pregnant Women Participating'!A48</f>
        <v>Oklahoma</v>
      </c>
      <c r="B48" s="12">
        <v>18257</v>
      </c>
      <c r="C48" s="4">
        <v>17422</v>
      </c>
      <c r="D48" s="4">
        <v>17047</v>
      </c>
      <c r="E48" s="4">
        <v>16632</v>
      </c>
      <c r="F48" s="4">
        <v>16675</v>
      </c>
      <c r="G48" s="4">
        <v>16675</v>
      </c>
      <c r="H48" s="4">
        <v>16521</v>
      </c>
      <c r="I48" s="4">
        <v>16631</v>
      </c>
      <c r="J48" s="4">
        <v>16847</v>
      </c>
      <c r="K48" s="4">
        <v>17446</v>
      </c>
      <c r="L48" s="12">
        <f t="shared" si="1"/>
        <v>17015.3</v>
      </c>
    </row>
    <row r="49" spans="1:12" ht="12" customHeight="1" x14ac:dyDescent="0.2">
      <c r="A49" s="7" t="str">
        <f>'Pregnant Women Participating'!A49</f>
        <v>Texas</v>
      </c>
      <c r="B49" s="12">
        <v>209314</v>
      </c>
      <c r="C49" s="4">
        <v>202900</v>
      </c>
      <c r="D49" s="4">
        <v>198884</v>
      </c>
      <c r="E49" s="4">
        <v>196263</v>
      </c>
      <c r="F49" s="4">
        <v>196303</v>
      </c>
      <c r="G49" s="4">
        <v>197610</v>
      </c>
      <c r="H49" s="4">
        <v>198048</v>
      </c>
      <c r="I49" s="4">
        <v>195642</v>
      </c>
      <c r="J49" s="4">
        <v>196630</v>
      </c>
      <c r="K49" s="4">
        <v>196383</v>
      </c>
      <c r="L49" s="12">
        <f t="shared" si="1"/>
        <v>198797.7</v>
      </c>
    </row>
    <row r="50" spans="1:12" ht="12" customHeight="1" x14ac:dyDescent="0.2">
      <c r="A50" s="7" t="str">
        <f>'Pregnant Women Participating'!A50</f>
        <v>Utah</v>
      </c>
      <c r="B50" s="12">
        <v>10408</v>
      </c>
      <c r="C50" s="4">
        <v>10199</v>
      </c>
      <c r="D50" s="4">
        <v>10003</v>
      </c>
      <c r="E50" s="4">
        <v>9779</v>
      </c>
      <c r="F50" s="4">
        <v>9762</v>
      </c>
      <c r="G50" s="4">
        <v>9782</v>
      </c>
      <c r="H50" s="4">
        <v>9811</v>
      </c>
      <c r="I50" s="4">
        <v>9762</v>
      </c>
      <c r="J50" s="4">
        <v>9629</v>
      </c>
      <c r="K50" s="4">
        <v>9568</v>
      </c>
      <c r="L50" s="12">
        <f t="shared" si="1"/>
        <v>9870.2999999999993</v>
      </c>
    </row>
    <row r="51" spans="1:12" ht="12" customHeight="1" x14ac:dyDescent="0.2">
      <c r="A51" s="7" t="str">
        <f>'Pregnant Women Participating'!A51</f>
        <v>Inter-Tribal Council, AZ</v>
      </c>
      <c r="B51" s="12">
        <v>1175</v>
      </c>
      <c r="C51" s="4">
        <v>1148</v>
      </c>
      <c r="D51" s="4">
        <v>1139</v>
      </c>
      <c r="E51" s="4">
        <v>1157</v>
      </c>
      <c r="F51" s="4">
        <v>1115</v>
      </c>
      <c r="G51" s="4">
        <v>1161</v>
      </c>
      <c r="H51" s="4">
        <v>1196</v>
      </c>
      <c r="I51" s="4">
        <v>1192</v>
      </c>
      <c r="J51" s="4">
        <v>1178</v>
      </c>
      <c r="K51" s="4">
        <v>1177</v>
      </c>
      <c r="L51" s="12">
        <f t="shared" si="1"/>
        <v>1163.8</v>
      </c>
    </row>
    <row r="52" spans="1:12" ht="12" customHeight="1" x14ac:dyDescent="0.2">
      <c r="A52" s="7" t="str">
        <f>'Pregnant Women Participating'!A52</f>
        <v>Navajo Nation, AZ</v>
      </c>
      <c r="B52" s="12">
        <v>833</v>
      </c>
      <c r="C52" s="4">
        <v>776</v>
      </c>
      <c r="D52" s="4">
        <v>759</v>
      </c>
      <c r="E52" s="4">
        <v>804</v>
      </c>
      <c r="F52" s="4">
        <v>744</v>
      </c>
      <c r="G52" s="4">
        <v>757</v>
      </c>
      <c r="H52" s="4">
        <v>760</v>
      </c>
      <c r="I52" s="4">
        <v>741</v>
      </c>
      <c r="J52" s="4">
        <v>767</v>
      </c>
      <c r="K52" s="4">
        <v>773</v>
      </c>
      <c r="L52" s="12">
        <f t="shared" si="1"/>
        <v>771.4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54</v>
      </c>
      <c r="C53" s="4">
        <v>55</v>
      </c>
      <c r="D53" s="4">
        <v>55</v>
      </c>
      <c r="E53" s="4">
        <v>60</v>
      </c>
      <c r="F53" s="4">
        <v>53</v>
      </c>
      <c r="G53" s="4">
        <v>48</v>
      </c>
      <c r="H53" s="4">
        <v>44</v>
      </c>
      <c r="I53" s="4">
        <v>45</v>
      </c>
      <c r="J53" s="4">
        <v>49</v>
      </c>
      <c r="K53" s="4">
        <v>61</v>
      </c>
      <c r="L53" s="12">
        <f t="shared" si="1"/>
        <v>52.4</v>
      </c>
    </row>
    <row r="54" spans="1:12" ht="12" customHeight="1" x14ac:dyDescent="0.2">
      <c r="A54" s="7" t="str">
        <f>'Pregnant Women Participating'!A54</f>
        <v>Eight Northern Pueblos, NM</v>
      </c>
      <c r="B54" s="12">
        <v>67</v>
      </c>
      <c r="C54" s="4">
        <v>65</v>
      </c>
      <c r="D54" s="4">
        <v>65</v>
      </c>
      <c r="E54" s="4">
        <v>62</v>
      </c>
      <c r="F54" s="4">
        <v>61</v>
      </c>
      <c r="G54" s="4">
        <v>52</v>
      </c>
      <c r="H54" s="4">
        <v>59</v>
      </c>
      <c r="I54" s="4">
        <v>68</v>
      </c>
      <c r="J54" s="4">
        <v>68</v>
      </c>
      <c r="K54" s="4">
        <v>66</v>
      </c>
      <c r="L54" s="12">
        <f t="shared" si="1"/>
        <v>63.3</v>
      </c>
    </row>
    <row r="55" spans="1:12" ht="12" customHeight="1" x14ac:dyDescent="0.2">
      <c r="A55" s="7" t="str">
        <f>'Pregnant Women Participating'!A55</f>
        <v>Five Sandoval Pueblos, NM</v>
      </c>
      <c r="B55" s="12">
        <v>41</v>
      </c>
      <c r="C55" s="4">
        <v>38</v>
      </c>
      <c r="D55" s="4">
        <v>31</v>
      </c>
      <c r="E55" s="4">
        <v>38</v>
      </c>
      <c r="F55" s="4">
        <v>35</v>
      </c>
      <c r="G55" s="4">
        <v>37</v>
      </c>
      <c r="H55" s="4">
        <v>33</v>
      </c>
      <c r="I55" s="4">
        <v>28</v>
      </c>
      <c r="J55" s="4">
        <v>31</v>
      </c>
      <c r="K55" s="4">
        <v>33</v>
      </c>
      <c r="L55" s="12">
        <f t="shared" si="1"/>
        <v>34.5</v>
      </c>
    </row>
    <row r="56" spans="1:12" ht="12" customHeight="1" x14ac:dyDescent="0.2">
      <c r="A56" s="7" t="str">
        <f>'Pregnant Women Participating'!A56</f>
        <v>Isleta Pueblo, NM</v>
      </c>
      <c r="B56" s="12">
        <v>182</v>
      </c>
      <c r="C56" s="4">
        <v>169</v>
      </c>
      <c r="D56" s="4">
        <v>166</v>
      </c>
      <c r="E56" s="4">
        <v>168</v>
      </c>
      <c r="F56" s="4">
        <v>167</v>
      </c>
      <c r="G56" s="4">
        <v>166</v>
      </c>
      <c r="H56" s="4">
        <v>161</v>
      </c>
      <c r="I56" s="4">
        <v>171</v>
      </c>
      <c r="J56" s="4">
        <v>171</v>
      </c>
      <c r="K56" s="4">
        <v>174</v>
      </c>
      <c r="L56" s="12">
        <f t="shared" si="1"/>
        <v>169.5</v>
      </c>
    </row>
    <row r="57" spans="1:12" ht="12" customHeight="1" x14ac:dyDescent="0.2">
      <c r="A57" s="7" t="str">
        <f>'Pregnant Women Participating'!A57</f>
        <v>San Felipe Pueblo, NM</v>
      </c>
      <c r="B57" s="12">
        <v>42</v>
      </c>
      <c r="C57" s="4">
        <v>44</v>
      </c>
      <c r="D57" s="4">
        <v>33</v>
      </c>
      <c r="E57" s="4">
        <v>42</v>
      </c>
      <c r="F57" s="4">
        <v>40</v>
      </c>
      <c r="G57" s="4">
        <v>38</v>
      </c>
      <c r="H57" s="4">
        <v>43</v>
      </c>
      <c r="I57" s="4">
        <v>42</v>
      </c>
      <c r="J57" s="4">
        <v>39</v>
      </c>
      <c r="K57" s="4">
        <v>43</v>
      </c>
      <c r="L57" s="12">
        <f t="shared" si="1"/>
        <v>40.6</v>
      </c>
    </row>
    <row r="58" spans="1:12" ht="12" customHeight="1" x14ac:dyDescent="0.2">
      <c r="A58" s="7" t="str">
        <f>'Pregnant Women Participating'!A58</f>
        <v>Santo Domingo Tribe, NM</v>
      </c>
      <c r="B58" s="12">
        <v>22</v>
      </c>
      <c r="C58" s="4">
        <v>21</v>
      </c>
      <c r="D58" s="4">
        <v>15</v>
      </c>
      <c r="E58" s="4">
        <v>16</v>
      </c>
      <c r="F58" s="4">
        <v>15</v>
      </c>
      <c r="G58" s="4">
        <v>19</v>
      </c>
      <c r="H58" s="4">
        <v>21</v>
      </c>
      <c r="I58" s="4">
        <v>19</v>
      </c>
      <c r="J58" s="4">
        <v>20</v>
      </c>
      <c r="K58" s="4">
        <v>20</v>
      </c>
      <c r="L58" s="12">
        <f t="shared" si="1"/>
        <v>18.8</v>
      </c>
    </row>
    <row r="59" spans="1:12" ht="12" customHeight="1" x14ac:dyDescent="0.2">
      <c r="A59" s="7" t="str">
        <f>'Pregnant Women Participating'!A59</f>
        <v>Zuni Pueblo, NM</v>
      </c>
      <c r="B59" s="12">
        <v>107</v>
      </c>
      <c r="C59" s="4">
        <v>102</v>
      </c>
      <c r="D59" s="4">
        <v>101</v>
      </c>
      <c r="E59" s="4">
        <v>93</v>
      </c>
      <c r="F59" s="4">
        <v>90</v>
      </c>
      <c r="G59" s="4">
        <v>94</v>
      </c>
      <c r="H59" s="4">
        <v>83</v>
      </c>
      <c r="I59" s="4">
        <v>84</v>
      </c>
      <c r="J59" s="4">
        <v>84</v>
      </c>
      <c r="K59" s="4">
        <v>83</v>
      </c>
      <c r="L59" s="12">
        <f t="shared" si="1"/>
        <v>92.1</v>
      </c>
    </row>
    <row r="60" spans="1:12" ht="12" customHeight="1" x14ac:dyDescent="0.2">
      <c r="A60" s="7" t="str">
        <f>'Pregnant Women Participating'!A60</f>
        <v>Cherokee Nation, OK</v>
      </c>
      <c r="B60" s="12">
        <v>1270</v>
      </c>
      <c r="C60" s="4">
        <v>1220</v>
      </c>
      <c r="D60" s="4">
        <v>1237</v>
      </c>
      <c r="E60" s="4">
        <v>1245</v>
      </c>
      <c r="F60" s="4">
        <v>1239</v>
      </c>
      <c r="G60" s="4">
        <v>1240</v>
      </c>
      <c r="H60" s="4">
        <v>1286</v>
      </c>
      <c r="I60" s="4">
        <v>1287</v>
      </c>
      <c r="J60" s="4">
        <v>1310</v>
      </c>
      <c r="K60" s="4">
        <v>1382</v>
      </c>
      <c r="L60" s="12">
        <f t="shared" si="1"/>
        <v>1271.5999999999999</v>
      </c>
    </row>
    <row r="61" spans="1:12" ht="12" customHeight="1" x14ac:dyDescent="0.2">
      <c r="A61" s="7" t="str">
        <f>'Pregnant Women Participating'!A61</f>
        <v>Chickasaw Nation, OK</v>
      </c>
      <c r="B61" s="12">
        <v>813</v>
      </c>
      <c r="C61" s="4">
        <v>793</v>
      </c>
      <c r="D61" s="4">
        <v>796</v>
      </c>
      <c r="E61" s="4">
        <v>813</v>
      </c>
      <c r="F61" s="4">
        <v>780</v>
      </c>
      <c r="G61" s="4">
        <v>778</v>
      </c>
      <c r="H61" s="4">
        <v>797</v>
      </c>
      <c r="I61" s="4">
        <v>800</v>
      </c>
      <c r="J61" s="4">
        <v>800</v>
      </c>
      <c r="K61" s="4">
        <v>791</v>
      </c>
      <c r="L61" s="12">
        <f t="shared" si="1"/>
        <v>796.1</v>
      </c>
    </row>
    <row r="62" spans="1:12" ht="12" customHeight="1" x14ac:dyDescent="0.2">
      <c r="A62" s="7" t="str">
        <f>'Pregnant Women Participating'!A62</f>
        <v>Choctaw Nation, OK</v>
      </c>
      <c r="B62" s="12">
        <v>959</v>
      </c>
      <c r="C62" s="4">
        <v>957</v>
      </c>
      <c r="D62" s="4">
        <v>952</v>
      </c>
      <c r="E62" s="4">
        <v>976</v>
      </c>
      <c r="F62" s="4">
        <v>1004</v>
      </c>
      <c r="G62" s="4">
        <v>1004</v>
      </c>
      <c r="H62" s="4">
        <v>1020</v>
      </c>
      <c r="I62" s="4">
        <v>1017</v>
      </c>
      <c r="J62" s="4">
        <v>1009</v>
      </c>
      <c r="K62" s="4">
        <v>1041</v>
      </c>
      <c r="L62" s="12">
        <f t="shared" si="1"/>
        <v>993.9</v>
      </c>
    </row>
    <row r="63" spans="1:12" ht="12" customHeight="1" x14ac:dyDescent="0.2">
      <c r="A63" s="7" t="str">
        <f>'Pregnant Women Participating'!A63</f>
        <v>Citizen Potawatomi Nation, OK</v>
      </c>
      <c r="B63" s="12">
        <v>266</v>
      </c>
      <c r="C63" s="4">
        <v>257</v>
      </c>
      <c r="D63" s="4">
        <v>249</v>
      </c>
      <c r="E63" s="4">
        <v>245</v>
      </c>
      <c r="F63" s="4">
        <v>257</v>
      </c>
      <c r="G63" s="4">
        <v>253</v>
      </c>
      <c r="H63" s="4">
        <v>256</v>
      </c>
      <c r="I63" s="4">
        <v>256</v>
      </c>
      <c r="J63" s="4">
        <v>270</v>
      </c>
      <c r="K63" s="4">
        <v>258</v>
      </c>
      <c r="L63" s="12">
        <f t="shared" si="1"/>
        <v>256.7</v>
      </c>
    </row>
    <row r="64" spans="1:12" ht="12" customHeight="1" x14ac:dyDescent="0.2">
      <c r="A64" s="7" t="str">
        <f>'Pregnant Women Participating'!A64</f>
        <v>Inter-Tribal Council, OK</v>
      </c>
      <c r="B64" s="12">
        <v>121</v>
      </c>
      <c r="C64" s="4">
        <v>119</v>
      </c>
      <c r="D64" s="4">
        <v>128</v>
      </c>
      <c r="E64" s="4">
        <v>125</v>
      </c>
      <c r="F64" s="4">
        <v>133</v>
      </c>
      <c r="G64" s="4">
        <v>128</v>
      </c>
      <c r="H64" s="4">
        <v>119</v>
      </c>
      <c r="I64" s="4">
        <v>125</v>
      </c>
      <c r="J64" s="4">
        <v>119</v>
      </c>
      <c r="K64" s="4">
        <v>125</v>
      </c>
      <c r="L64" s="12">
        <f t="shared" si="1"/>
        <v>124.2</v>
      </c>
    </row>
    <row r="65" spans="1:12" ht="12" customHeight="1" x14ac:dyDescent="0.2">
      <c r="A65" s="7" t="str">
        <f>'Pregnant Women Participating'!A65</f>
        <v>Muscogee Creek Nation, OK</v>
      </c>
      <c r="B65" s="12">
        <v>382</v>
      </c>
      <c r="C65" s="4">
        <v>382</v>
      </c>
      <c r="D65" s="4">
        <v>367</v>
      </c>
      <c r="E65" s="4">
        <v>371</v>
      </c>
      <c r="F65" s="4">
        <v>374</v>
      </c>
      <c r="G65" s="4">
        <v>387</v>
      </c>
      <c r="H65" s="4">
        <v>380</v>
      </c>
      <c r="I65" s="4">
        <v>383</v>
      </c>
      <c r="J65" s="4">
        <v>379</v>
      </c>
      <c r="K65" s="4">
        <v>383</v>
      </c>
      <c r="L65" s="12">
        <f t="shared" si="1"/>
        <v>378.8</v>
      </c>
    </row>
    <row r="66" spans="1:12" ht="12" customHeight="1" x14ac:dyDescent="0.2">
      <c r="A66" s="7" t="str">
        <f>'Pregnant Women Participating'!A66</f>
        <v>Osage Tribal Council, OK</v>
      </c>
      <c r="B66" s="12">
        <v>471</v>
      </c>
      <c r="C66" s="4">
        <v>468</v>
      </c>
      <c r="D66" s="4">
        <v>446</v>
      </c>
      <c r="E66" s="4">
        <v>460</v>
      </c>
      <c r="F66" s="4">
        <v>474</v>
      </c>
      <c r="G66" s="4">
        <v>476</v>
      </c>
      <c r="H66" s="4">
        <v>468</v>
      </c>
      <c r="I66" s="4">
        <v>458</v>
      </c>
      <c r="J66" s="4">
        <v>449</v>
      </c>
      <c r="K66" s="4">
        <v>445</v>
      </c>
      <c r="L66" s="12">
        <f t="shared" si="1"/>
        <v>461.5</v>
      </c>
    </row>
    <row r="67" spans="1:12" ht="12" customHeight="1" x14ac:dyDescent="0.2">
      <c r="A67" s="7" t="str">
        <f>'Pregnant Women Participating'!A67</f>
        <v>Otoe-Missouria Tribe, OK</v>
      </c>
      <c r="B67" s="12">
        <v>100</v>
      </c>
      <c r="C67" s="4">
        <v>88</v>
      </c>
      <c r="D67" s="4">
        <v>89</v>
      </c>
      <c r="E67" s="4">
        <v>86</v>
      </c>
      <c r="F67" s="4">
        <v>81</v>
      </c>
      <c r="G67" s="4">
        <v>81</v>
      </c>
      <c r="H67" s="4">
        <v>84</v>
      </c>
      <c r="I67" s="4">
        <v>86</v>
      </c>
      <c r="J67" s="4">
        <v>100</v>
      </c>
      <c r="K67" s="4">
        <v>102</v>
      </c>
      <c r="L67" s="12">
        <f t="shared" si="1"/>
        <v>89.7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815</v>
      </c>
      <c r="C68" s="4">
        <v>786</v>
      </c>
      <c r="D68" s="4">
        <v>782</v>
      </c>
      <c r="E68" s="4">
        <v>799</v>
      </c>
      <c r="F68" s="4">
        <v>812</v>
      </c>
      <c r="G68" s="4">
        <v>827</v>
      </c>
      <c r="H68" s="4">
        <v>824</v>
      </c>
      <c r="I68" s="4">
        <v>819</v>
      </c>
      <c r="J68" s="4">
        <v>807</v>
      </c>
      <c r="K68" s="4">
        <v>817</v>
      </c>
      <c r="L68" s="12">
        <f t="shared" si="1"/>
        <v>808.8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328742</v>
      </c>
      <c r="C69" s="14">
        <v>317282</v>
      </c>
      <c r="D69" s="14">
        <v>311193</v>
      </c>
      <c r="E69" s="14">
        <v>309162</v>
      </c>
      <c r="F69" s="14">
        <v>309884</v>
      </c>
      <c r="G69" s="14">
        <v>311739</v>
      </c>
      <c r="H69" s="14">
        <v>313374</v>
      </c>
      <c r="I69" s="14">
        <v>310630</v>
      </c>
      <c r="J69" s="14">
        <v>312361</v>
      </c>
      <c r="K69" s="14">
        <v>313090</v>
      </c>
      <c r="L69" s="15">
        <f t="shared" si="1"/>
        <v>313745.7</v>
      </c>
    </row>
    <row r="70" spans="1:12" ht="12" customHeight="1" x14ac:dyDescent="0.2">
      <c r="A70" s="7" t="str">
        <f>'Pregnant Women Participating'!A70</f>
        <v>Colorado</v>
      </c>
      <c r="B70" s="12">
        <v>21949</v>
      </c>
      <c r="C70" s="4">
        <v>21472</v>
      </c>
      <c r="D70" s="4">
        <v>21153</v>
      </c>
      <c r="E70" s="4">
        <v>21105</v>
      </c>
      <c r="F70" s="4">
        <v>21025</v>
      </c>
      <c r="G70" s="4">
        <v>21175</v>
      </c>
      <c r="H70" s="4">
        <v>21080</v>
      </c>
      <c r="I70" s="4">
        <v>20949</v>
      </c>
      <c r="J70" s="4">
        <v>21002</v>
      </c>
      <c r="K70" s="4">
        <v>20860</v>
      </c>
      <c r="L70" s="12">
        <f t="shared" si="1"/>
        <v>21177</v>
      </c>
    </row>
    <row r="71" spans="1:12" ht="12" customHeight="1" x14ac:dyDescent="0.2">
      <c r="A71" s="7" t="str">
        <f>'Pregnant Women Participating'!A71</f>
        <v>Kansas</v>
      </c>
      <c r="B71" s="12">
        <v>11157</v>
      </c>
      <c r="C71" s="4">
        <v>10580</v>
      </c>
      <c r="D71" s="4">
        <v>10426</v>
      </c>
      <c r="E71" s="4">
        <v>10546</v>
      </c>
      <c r="F71" s="4">
        <v>10435</v>
      </c>
      <c r="G71" s="4">
        <v>10519</v>
      </c>
      <c r="H71" s="4">
        <v>10635</v>
      </c>
      <c r="I71" s="4">
        <v>10431</v>
      </c>
      <c r="J71" s="4">
        <v>10543</v>
      </c>
      <c r="K71" s="4">
        <v>10569</v>
      </c>
      <c r="L71" s="12">
        <f t="shared" si="1"/>
        <v>10584.1</v>
      </c>
    </row>
    <row r="72" spans="1:12" ht="12" customHeight="1" x14ac:dyDescent="0.2">
      <c r="A72" s="7" t="str">
        <f>'Pregnant Women Participating'!A72</f>
        <v>Missouri</v>
      </c>
      <c r="B72" s="12">
        <v>23458</v>
      </c>
      <c r="C72" s="4">
        <v>22474</v>
      </c>
      <c r="D72" s="4">
        <v>21652</v>
      </c>
      <c r="E72" s="4">
        <v>21557</v>
      </c>
      <c r="F72" s="4">
        <v>21521</v>
      </c>
      <c r="G72" s="4">
        <v>21676</v>
      </c>
      <c r="H72" s="4">
        <v>22059</v>
      </c>
      <c r="I72" s="4">
        <v>21865</v>
      </c>
      <c r="J72" s="4">
        <v>22093</v>
      </c>
      <c r="K72" s="4">
        <v>22010</v>
      </c>
      <c r="L72" s="12">
        <f t="shared" si="1"/>
        <v>22036.5</v>
      </c>
    </row>
    <row r="73" spans="1:12" ht="12" customHeight="1" x14ac:dyDescent="0.2">
      <c r="A73" s="7" t="str">
        <f>'Pregnant Women Participating'!A73</f>
        <v>Montana</v>
      </c>
      <c r="B73" s="12">
        <v>3010</v>
      </c>
      <c r="C73" s="4">
        <v>2897</v>
      </c>
      <c r="D73" s="4">
        <v>2881</v>
      </c>
      <c r="E73" s="4">
        <v>2849</v>
      </c>
      <c r="F73" s="4">
        <v>2841</v>
      </c>
      <c r="G73" s="4">
        <v>2872</v>
      </c>
      <c r="H73" s="4">
        <v>2877</v>
      </c>
      <c r="I73" s="4">
        <v>2820</v>
      </c>
      <c r="J73" s="4">
        <v>2887</v>
      </c>
      <c r="K73" s="4">
        <v>2925</v>
      </c>
      <c r="L73" s="12">
        <f t="shared" si="1"/>
        <v>2885.9</v>
      </c>
    </row>
    <row r="74" spans="1:12" ht="12" customHeight="1" x14ac:dyDescent="0.2">
      <c r="A74" s="7" t="str">
        <f>'Pregnant Women Participating'!A74</f>
        <v>Nebraska</v>
      </c>
      <c r="B74" s="12">
        <v>7177</v>
      </c>
      <c r="C74" s="4">
        <v>7086</v>
      </c>
      <c r="D74" s="4">
        <v>6869</v>
      </c>
      <c r="E74" s="4">
        <v>6791</v>
      </c>
      <c r="F74" s="4">
        <v>6655</v>
      </c>
      <c r="G74" s="4">
        <v>6687</v>
      </c>
      <c r="H74" s="4">
        <v>6716</v>
      </c>
      <c r="I74" s="4">
        <v>6532</v>
      </c>
      <c r="J74" s="4">
        <v>6466</v>
      </c>
      <c r="K74" s="4">
        <v>6452</v>
      </c>
      <c r="L74" s="12">
        <f t="shared" si="1"/>
        <v>6743.1</v>
      </c>
    </row>
    <row r="75" spans="1:12" ht="12" customHeight="1" x14ac:dyDescent="0.2">
      <c r="A75" s="7" t="str">
        <f>'Pregnant Women Participating'!A75</f>
        <v>North Dakota</v>
      </c>
      <c r="B75" s="12">
        <v>2065</v>
      </c>
      <c r="C75" s="4">
        <v>2006</v>
      </c>
      <c r="D75" s="4">
        <v>1954</v>
      </c>
      <c r="E75" s="4">
        <v>1941</v>
      </c>
      <c r="F75" s="4">
        <v>1893</v>
      </c>
      <c r="G75" s="4">
        <v>1941</v>
      </c>
      <c r="H75" s="4">
        <v>1951</v>
      </c>
      <c r="I75" s="4">
        <v>1923</v>
      </c>
      <c r="J75" s="4">
        <v>1973</v>
      </c>
      <c r="K75" s="4">
        <v>1972</v>
      </c>
      <c r="L75" s="12">
        <f t="shared" si="1"/>
        <v>1961.9</v>
      </c>
    </row>
    <row r="76" spans="1:12" ht="12" customHeight="1" x14ac:dyDescent="0.2">
      <c r="A76" s="7" t="str">
        <f>'Pregnant Women Participating'!A76</f>
        <v>South Dakota</v>
      </c>
      <c r="B76" s="12">
        <v>3099</v>
      </c>
      <c r="C76" s="4">
        <v>3035</v>
      </c>
      <c r="D76" s="4">
        <v>3028</v>
      </c>
      <c r="E76" s="4">
        <v>3010</v>
      </c>
      <c r="F76" s="4">
        <v>3015</v>
      </c>
      <c r="G76" s="4">
        <v>3111</v>
      </c>
      <c r="H76" s="4">
        <v>3080</v>
      </c>
      <c r="I76" s="4">
        <v>3142</v>
      </c>
      <c r="J76" s="4">
        <v>3208</v>
      </c>
      <c r="K76" s="4">
        <v>3219</v>
      </c>
      <c r="L76" s="12">
        <f t="shared" si="1"/>
        <v>3094.7</v>
      </c>
    </row>
    <row r="77" spans="1:12" ht="12" customHeight="1" x14ac:dyDescent="0.2">
      <c r="A77" s="7" t="str">
        <f>'Pregnant Women Participating'!A77</f>
        <v>Wyoming</v>
      </c>
      <c r="B77" s="12">
        <v>1679</v>
      </c>
      <c r="C77" s="4">
        <v>1646</v>
      </c>
      <c r="D77" s="4">
        <v>1653</v>
      </c>
      <c r="E77" s="4">
        <v>1667</v>
      </c>
      <c r="F77" s="4">
        <v>1696</v>
      </c>
      <c r="G77" s="4">
        <v>1678</v>
      </c>
      <c r="H77" s="4">
        <v>1677</v>
      </c>
      <c r="I77" s="4">
        <v>1662</v>
      </c>
      <c r="J77" s="4">
        <v>1641</v>
      </c>
      <c r="K77" s="4">
        <v>1631</v>
      </c>
      <c r="L77" s="12">
        <f t="shared" si="1"/>
        <v>1663</v>
      </c>
    </row>
    <row r="78" spans="1:12" ht="12" customHeight="1" x14ac:dyDescent="0.2">
      <c r="A78" s="7" t="str">
        <f>'Pregnant Women Participating'!A78</f>
        <v>Ute Mountain Ute Tribe, CO</v>
      </c>
      <c r="B78" s="12">
        <v>31</v>
      </c>
      <c r="C78" s="4">
        <v>28</v>
      </c>
      <c r="D78" s="4">
        <v>28</v>
      </c>
      <c r="E78" s="4">
        <v>29</v>
      </c>
      <c r="F78" s="4">
        <v>29</v>
      </c>
      <c r="G78" s="4">
        <v>29</v>
      </c>
      <c r="H78" s="4">
        <v>28</v>
      </c>
      <c r="I78" s="4">
        <v>28</v>
      </c>
      <c r="J78" s="4">
        <v>27</v>
      </c>
      <c r="K78" s="4">
        <v>31</v>
      </c>
      <c r="L78" s="12">
        <f t="shared" si="1"/>
        <v>28.8</v>
      </c>
    </row>
    <row r="79" spans="1:12" ht="12" customHeight="1" x14ac:dyDescent="0.2">
      <c r="A79" s="7" t="str">
        <f>'Pregnant Women Participating'!A79</f>
        <v>Omaha Sioux, NE</v>
      </c>
      <c r="B79" s="12">
        <v>36</v>
      </c>
      <c r="C79" s="4">
        <v>36</v>
      </c>
      <c r="D79" s="4">
        <v>31</v>
      </c>
      <c r="E79" s="4">
        <v>33</v>
      </c>
      <c r="F79" s="4">
        <v>25</v>
      </c>
      <c r="G79" s="4">
        <v>25</v>
      </c>
      <c r="H79" s="4">
        <v>20</v>
      </c>
      <c r="I79" s="4">
        <v>19</v>
      </c>
      <c r="J79" s="4">
        <v>19</v>
      </c>
      <c r="K79" s="4">
        <v>27</v>
      </c>
      <c r="L79" s="12">
        <f t="shared" si="1"/>
        <v>27.1</v>
      </c>
    </row>
    <row r="80" spans="1:12" ht="12" customHeight="1" x14ac:dyDescent="0.2">
      <c r="A80" s="7" t="str">
        <f>'Pregnant Women Participating'!A80</f>
        <v>Santee Sioux, NE</v>
      </c>
      <c r="B80" s="12">
        <v>16</v>
      </c>
      <c r="C80" s="4">
        <v>12</v>
      </c>
      <c r="D80" s="4">
        <v>12</v>
      </c>
      <c r="E80" s="4">
        <v>13</v>
      </c>
      <c r="F80" s="4">
        <v>12</v>
      </c>
      <c r="G80" s="4">
        <v>11</v>
      </c>
      <c r="H80" s="4">
        <v>10</v>
      </c>
      <c r="I80" s="4">
        <v>8</v>
      </c>
      <c r="J80" s="4">
        <v>7</v>
      </c>
      <c r="K80" s="4">
        <v>9</v>
      </c>
      <c r="L80" s="12">
        <f t="shared" si="1"/>
        <v>11</v>
      </c>
    </row>
    <row r="81" spans="1:12" ht="12" customHeight="1" x14ac:dyDescent="0.2">
      <c r="A81" s="7" t="str">
        <f>'Pregnant Women Participating'!A81</f>
        <v>Winnebago Tribe, NE</v>
      </c>
      <c r="B81" s="12">
        <v>23</v>
      </c>
      <c r="C81" s="4">
        <v>19</v>
      </c>
      <c r="D81" s="4">
        <v>20</v>
      </c>
      <c r="E81" s="4">
        <v>21</v>
      </c>
      <c r="F81" s="4">
        <v>20</v>
      </c>
      <c r="G81" s="4">
        <v>25</v>
      </c>
      <c r="H81" s="4">
        <v>23</v>
      </c>
      <c r="I81" s="4">
        <v>24</v>
      </c>
      <c r="J81" s="4">
        <v>26</v>
      </c>
      <c r="K81" s="4">
        <v>28</v>
      </c>
      <c r="L81" s="12">
        <f t="shared" si="1"/>
        <v>22.9</v>
      </c>
    </row>
    <row r="82" spans="1:12" ht="12" customHeight="1" x14ac:dyDescent="0.2">
      <c r="A82" s="7" t="str">
        <f>'Pregnant Women Participating'!A82</f>
        <v>Standing Rock Sioux Tribe, ND</v>
      </c>
      <c r="B82" s="12">
        <v>33</v>
      </c>
      <c r="C82" s="4">
        <v>32</v>
      </c>
      <c r="D82" s="4">
        <v>29</v>
      </c>
      <c r="E82" s="4">
        <v>31</v>
      </c>
      <c r="F82" s="4">
        <v>32</v>
      </c>
      <c r="G82" s="4">
        <v>35</v>
      </c>
      <c r="H82" s="4">
        <v>38</v>
      </c>
      <c r="I82" s="4">
        <v>32</v>
      </c>
      <c r="J82" s="4">
        <v>35</v>
      </c>
      <c r="K82" s="4">
        <v>46</v>
      </c>
      <c r="L82" s="12">
        <f t="shared" si="1"/>
        <v>34.299999999999997</v>
      </c>
    </row>
    <row r="83" spans="1:12" ht="12" customHeight="1" x14ac:dyDescent="0.2">
      <c r="A83" s="7" t="str">
        <f>'Pregnant Women Participating'!A83</f>
        <v>Three Affiliated Tribes, ND</v>
      </c>
      <c r="B83" s="12">
        <v>17</v>
      </c>
      <c r="C83" s="4">
        <v>16</v>
      </c>
      <c r="D83" s="4">
        <v>16</v>
      </c>
      <c r="E83" s="4">
        <v>21</v>
      </c>
      <c r="F83" s="4">
        <v>19</v>
      </c>
      <c r="G83" s="4">
        <v>21</v>
      </c>
      <c r="H83" s="4">
        <v>20</v>
      </c>
      <c r="I83" s="4">
        <v>15</v>
      </c>
      <c r="J83" s="4">
        <v>19</v>
      </c>
      <c r="K83" s="4">
        <v>17</v>
      </c>
      <c r="L83" s="12">
        <f t="shared" si="1"/>
        <v>18.100000000000001</v>
      </c>
    </row>
    <row r="84" spans="1:12" ht="12" customHeight="1" x14ac:dyDescent="0.2">
      <c r="A84" s="7" t="str">
        <f>'Pregnant Women Participating'!A84</f>
        <v>Cheyenne River Sioux, SD</v>
      </c>
      <c r="B84" s="12">
        <v>87</v>
      </c>
      <c r="C84" s="4">
        <v>90</v>
      </c>
      <c r="D84" s="4">
        <v>92</v>
      </c>
      <c r="E84" s="4">
        <v>89</v>
      </c>
      <c r="F84" s="4">
        <v>85</v>
      </c>
      <c r="G84" s="4">
        <v>82</v>
      </c>
      <c r="H84" s="4">
        <v>84</v>
      </c>
      <c r="I84" s="4">
        <v>82</v>
      </c>
      <c r="J84" s="4">
        <v>81</v>
      </c>
      <c r="K84" s="4">
        <v>71</v>
      </c>
      <c r="L84" s="12">
        <f t="shared" si="1"/>
        <v>84.3</v>
      </c>
    </row>
    <row r="85" spans="1:12" ht="12" customHeight="1" x14ac:dyDescent="0.2">
      <c r="A85" s="7" t="str">
        <f>'Pregnant Women Participating'!A85</f>
        <v>Rosebud Sioux, SD</v>
      </c>
      <c r="B85" s="12">
        <v>145</v>
      </c>
      <c r="C85" s="4">
        <v>134</v>
      </c>
      <c r="D85" s="4">
        <v>128</v>
      </c>
      <c r="E85" s="4">
        <v>136</v>
      </c>
      <c r="F85" s="4">
        <v>123</v>
      </c>
      <c r="G85" s="4">
        <v>128</v>
      </c>
      <c r="H85" s="4">
        <v>124</v>
      </c>
      <c r="I85" s="4">
        <v>122</v>
      </c>
      <c r="J85" s="4">
        <v>114</v>
      </c>
      <c r="K85" s="4">
        <v>134</v>
      </c>
      <c r="L85" s="12">
        <f t="shared" si="1"/>
        <v>128.80000000000001</v>
      </c>
    </row>
    <row r="86" spans="1:12" ht="12" customHeight="1" x14ac:dyDescent="0.2">
      <c r="A86" s="7" t="str">
        <f>'Pregnant Women Participating'!A86</f>
        <v>Northern Arapahoe, WY</v>
      </c>
      <c r="B86" s="12">
        <v>50</v>
      </c>
      <c r="C86" s="4">
        <v>44</v>
      </c>
      <c r="D86" s="4">
        <v>41</v>
      </c>
      <c r="E86" s="4">
        <v>43</v>
      </c>
      <c r="F86" s="4">
        <v>40</v>
      </c>
      <c r="G86" s="4">
        <v>45</v>
      </c>
      <c r="H86" s="4">
        <v>51</v>
      </c>
      <c r="I86" s="4">
        <v>51</v>
      </c>
      <c r="J86" s="4">
        <v>48</v>
      </c>
      <c r="K86" s="4">
        <v>52</v>
      </c>
      <c r="L86" s="12">
        <f t="shared" si="1"/>
        <v>46.5</v>
      </c>
    </row>
    <row r="87" spans="1:12" ht="12" customHeight="1" x14ac:dyDescent="0.2">
      <c r="A87" s="7" t="str">
        <f>'Pregnant Women Participating'!A87</f>
        <v>Shoshone Tribe, WY</v>
      </c>
      <c r="B87" s="12">
        <v>30</v>
      </c>
      <c r="C87" s="4">
        <v>18</v>
      </c>
      <c r="D87" s="4">
        <v>20</v>
      </c>
      <c r="E87" s="4">
        <v>18</v>
      </c>
      <c r="F87" s="4">
        <v>20</v>
      </c>
      <c r="G87" s="4">
        <v>22</v>
      </c>
      <c r="H87" s="4">
        <v>24</v>
      </c>
      <c r="I87" s="4">
        <v>24</v>
      </c>
      <c r="J87" s="4">
        <v>23</v>
      </c>
      <c r="K87" s="4">
        <v>27</v>
      </c>
      <c r="L87" s="12">
        <f t="shared" si="1"/>
        <v>22.6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74062</v>
      </c>
      <c r="C88" s="14">
        <v>71625</v>
      </c>
      <c r="D88" s="14">
        <v>70033</v>
      </c>
      <c r="E88" s="14">
        <v>69900</v>
      </c>
      <c r="F88" s="14">
        <v>69486</v>
      </c>
      <c r="G88" s="14">
        <v>70082</v>
      </c>
      <c r="H88" s="14">
        <v>70497</v>
      </c>
      <c r="I88" s="14">
        <v>69729</v>
      </c>
      <c r="J88" s="14">
        <v>70212</v>
      </c>
      <c r="K88" s="14">
        <v>70080</v>
      </c>
      <c r="L88" s="15">
        <f t="shared" si="1"/>
        <v>70570.600000000006</v>
      </c>
    </row>
    <row r="89" spans="1:12" ht="12" customHeight="1" x14ac:dyDescent="0.2">
      <c r="A89" s="8" t="str">
        <f>'Pregnant Women Participating'!A89</f>
        <v>Alaska</v>
      </c>
      <c r="B89" s="12">
        <v>2939</v>
      </c>
      <c r="C89" s="4">
        <v>2917</v>
      </c>
      <c r="D89" s="4">
        <v>2864</v>
      </c>
      <c r="E89" s="4">
        <v>2836</v>
      </c>
      <c r="F89" s="4">
        <v>2826</v>
      </c>
      <c r="G89" s="4">
        <v>2824</v>
      </c>
      <c r="H89" s="4">
        <v>2819</v>
      </c>
      <c r="I89" s="4">
        <v>2808</v>
      </c>
      <c r="J89" s="4">
        <v>2834</v>
      </c>
      <c r="K89" s="4">
        <v>2846</v>
      </c>
      <c r="L89" s="12">
        <f t="shared" si="1"/>
        <v>2851.3</v>
      </c>
    </row>
    <row r="90" spans="1:12" ht="12" customHeight="1" x14ac:dyDescent="0.2">
      <c r="A90" s="8" t="str">
        <f>'Pregnant Women Participating'!A90</f>
        <v>American Samoa</v>
      </c>
      <c r="B90" s="12">
        <v>735</v>
      </c>
      <c r="C90" s="4">
        <v>715</v>
      </c>
      <c r="D90" s="4">
        <v>726</v>
      </c>
      <c r="E90" s="4">
        <v>763</v>
      </c>
      <c r="F90" s="4">
        <v>720</v>
      </c>
      <c r="G90" s="4">
        <v>752</v>
      </c>
      <c r="H90" s="4">
        <v>737</v>
      </c>
      <c r="I90" s="4">
        <v>719</v>
      </c>
      <c r="J90" s="4">
        <v>710</v>
      </c>
      <c r="K90" s="4">
        <v>693</v>
      </c>
      <c r="L90" s="12">
        <f t="shared" si="1"/>
        <v>727</v>
      </c>
    </row>
    <row r="91" spans="1:12" ht="12" customHeight="1" x14ac:dyDescent="0.2">
      <c r="A91" s="8" t="str">
        <f>'Pregnant Women Participating'!A91</f>
        <v>California</v>
      </c>
      <c r="B91" s="12">
        <v>207670</v>
      </c>
      <c r="C91" s="4">
        <v>200887</v>
      </c>
      <c r="D91" s="4">
        <v>199458</v>
      </c>
      <c r="E91" s="4">
        <v>201077</v>
      </c>
      <c r="F91" s="4">
        <v>199922</v>
      </c>
      <c r="G91" s="4">
        <v>202172</v>
      </c>
      <c r="H91" s="4">
        <v>201622</v>
      </c>
      <c r="I91" s="4">
        <v>200180</v>
      </c>
      <c r="J91" s="4">
        <v>200834</v>
      </c>
      <c r="K91" s="4">
        <v>201171</v>
      </c>
      <c r="L91" s="12">
        <f t="shared" si="1"/>
        <v>201499.3</v>
      </c>
    </row>
    <row r="92" spans="1:12" ht="12" customHeight="1" x14ac:dyDescent="0.2">
      <c r="A92" s="8" t="str">
        <f>'Pregnant Women Participating'!A92</f>
        <v>Guam</v>
      </c>
      <c r="B92" s="12">
        <v>1181</v>
      </c>
      <c r="C92" s="4">
        <v>1107</v>
      </c>
      <c r="D92" s="4">
        <v>1061</v>
      </c>
      <c r="E92" s="4">
        <v>1094</v>
      </c>
      <c r="F92" s="4">
        <v>1117</v>
      </c>
      <c r="G92" s="4">
        <v>1159</v>
      </c>
      <c r="H92" s="4">
        <v>1106</v>
      </c>
      <c r="I92" s="4">
        <v>1119</v>
      </c>
      <c r="J92" s="4">
        <v>1117</v>
      </c>
      <c r="K92" s="4">
        <v>1120</v>
      </c>
      <c r="L92" s="12">
        <f t="shared" si="1"/>
        <v>1118.0999999999999</v>
      </c>
    </row>
    <row r="93" spans="1:12" ht="12" customHeight="1" x14ac:dyDescent="0.2">
      <c r="A93" s="8" t="str">
        <f>'Pregnant Women Participating'!A93</f>
        <v>Hawaii</v>
      </c>
      <c r="B93" s="12">
        <v>5526</v>
      </c>
      <c r="C93" s="4">
        <v>5302</v>
      </c>
      <c r="D93" s="4">
        <v>5215</v>
      </c>
      <c r="E93" s="4">
        <v>5269</v>
      </c>
      <c r="F93" s="4">
        <v>5229</v>
      </c>
      <c r="G93" s="4">
        <v>5232</v>
      </c>
      <c r="H93" s="4">
        <v>5330</v>
      </c>
      <c r="I93" s="4">
        <v>5200</v>
      </c>
      <c r="J93" s="4">
        <v>5328</v>
      </c>
      <c r="K93" s="4">
        <v>5505</v>
      </c>
      <c r="L93" s="12">
        <f t="shared" si="1"/>
        <v>5313.6</v>
      </c>
    </row>
    <row r="94" spans="1:12" ht="12" customHeight="1" x14ac:dyDescent="0.2">
      <c r="A94" s="8" t="str">
        <f>'Pregnant Women Participating'!A94</f>
        <v>Idaho</v>
      </c>
      <c r="B94" s="12">
        <v>7096</v>
      </c>
      <c r="C94" s="4">
        <v>6857</v>
      </c>
      <c r="D94" s="4">
        <v>6754</v>
      </c>
      <c r="E94" s="4">
        <v>6791</v>
      </c>
      <c r="F94" s="4">
        <v>6764</v>
      </c>
      <c r="G94" s="4">
        <v>6718</v>
      </c>
      <c r="H94" s="4">
        <v>6723</v>
      </c>
      <c r="I94" s="4">
        <v>6645</v>
      </c>
      <c r="J94" s="4">
        <v>6689</v>
      </c>
      <c r="K94" s="4">
        <v>6745</v>
      </c>
      <c r="L94" s="12">
        <f t="shared" si="1"/>
        <v>6778.2</v>
      </c>
    </row>
    <row r="95" spans="1:12" ht="12" customHeight="1" x14ac:dyDescent="0.2">
      <c r="A95" s="8" t="str">
        <f>'Pregnant Women Participating'!A95</f>
        <v>Nevada</v>
      </c>
      <c r="B95" s="12">
        <v>10851</v>
      </c>
      <c r="C95" s="4">
        <v>10287</v>
      </c>
      <c r="D95" s="4">
        <v>10107</v>
      </c>
      <c r="E95" s="4">
        <v>9974</v>
      </c>
      <c r="F95" s="4">
        <v>9914</v>
      </c>
      <c r="G95" s="4">
        <v>9963</v>
      </c>
      <c r="H95" s="4">
        <v>10131</v>
      </c>
      <c r="I95" s="4">
        <v>10001</v>
      </c>
      <c r="J95" s="4">
        <v>9988</v>
      </c>
      <c r="K95" s="4">
        <v>10023</v>
      </c>
      <c r="L95" s="12">
        <f t="shared" si="1"/>
        <v>10123.9</v>
      </c>
    </row>
    <row r="96" spans="1:12" ht="12" customHeight="1" x14ac:dyDescent="0.2">
      <c r="A96" s="8" t="str">
        <f>'Pregnant Women Participating'!A96</f>
        <v>Oregon</v>
      </c>
      <c r="B96" s="12">
        <v>18473</v>
      </c>
      <c r="C96" s="4">
        <v>17952</v>
      </c>
      <c r="D96" s="4">
        <v>17759</v>
      </c>
      <c r="E96" s="4">
        <v>17879</v>
      </c>
      <c r="F96" s="4">
        <v>17782</v>
      </c>
      <c r="G96" s="4">
        <v>17831</v>
      </c>
      <c r="H96" s="4">
        <v>17858</v>
      </c>
      <c r="I96" s="4">
        <v>17781</v>
      </c>
      <c r="J96" s="4">
        <v>17783</v>
      </c>
      <c r="K96" s="4">
        <v>17952</v>
      </c>
      <c r="L96" s="12">
        <f t="shared" si="1"/>
        <v>17905</v>
      </c>
    </row>
    <row r="97" spans="1:12" ht="12" customHeight="1" x14ac:dyDescent="0.2">
      <c r="A97" s="8" t="str">
        <f>'Pregnant Women Participating'!A97</f>
        <v>Washington</v>
      </c>
      <c r="B97" s="12">
        <v>30629</v>
      </c>
      <c r="C97" s="4">
        <v>29573</v>
      </c>
      <c r="D97" s="4">
        <v>29366</v>
      </c>
      <c r="E97" s="4">
        <v>29600</v>
      </c>
      <c r="F97" s="4">
        <v>29351</v>
      </c>
      <c r="G97" s="4">
        <v>29613</v>
      </c>
      <c r="H97" s="4">
        <v>29707</v>
      </c>
      <c r="I97" s="4">
        <v>29425</v>
      </c>
      <c r="J97" s="4">
        <v>29429</v>
      </c>
      <c r="K97" s="4">
        <v>29760</v>
      </c>
      <c r="L97" s="12">
        <f t="shared" si="1"/>
        <v>29645.3</v>
      </c>
    </row>
    <row r="98" spans="1:12" ht="12" customHeight="1" x14ac:dyDescent="0.2">
      <c r="A98" s="8" t="str">
        <f>'Pregnant Women Participating'!A98</f>
        <v>Northern Marianas</v>
      </c>
      <c r="B98" s="12">
        <v>546</v>
      </c>
      <c r="C98" s="4">
        <v>533</v>
      </c>
      <c r="D98" s="4">
        <v>526</v>
      </c>
      <c r="E98" s="4">
        <v>526</v>
      </c>
      <c r="F98" s="4">
        <v>529</v>
      </c>
      <c r="G98" s="4">
        <v>544</v>
      </c>
      <c r="H98" s="4">
        <v>530</v>
      </c>
      <c r="I98" s="4">
        <v>516</v>
      </c>
      <c r="J98" s="4">
        <v>521</v>
      </c>
      <c r="K98" s="4">
        <v>516</v>
      </c>
      <c r="L98" s="12">
        <f t="shared" si="1"/>
        <v>528.70000000000005</v>
      </c>
    </row>
    <row r="99" spans="1:12" ht="12" customHeight="1" x14ac:dyDescent="0.2">
      <c r="A99" s="8" t="str">
        <f>'Pregnant Women Participating'!A99</f>
        <v>Inter-Tribal Council, NV</v>
      </c>
      <c r="B99" s="12">
        <v>87</v>
      </c>
      <c r="C99" s="4">
        <v>76</v>
      </c>
      <c r="D99" s="4">
        <v>79</v>
      </c>
      <c r="E99" s="4">
        <v>75</v>
      </c>
      <c r="F99" s="4">
        <v>79</v>
      </c>
      <c r="G99" s="4">
        <v>89</v>
      </c>
      <c r="H99" s="4">
        <v>100</v>
      </c>
      <c r="I99" s="4">
        <v>94</v>
      </c>
      <c r="J99" s="4">
        <v>95</v>
      </c>
      <c r="K99" s="4">
        <v>105</v>
      </c>
      <c r="L99" s="12">
        <f t="shared" si="1"/>
        <v>87.9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285733</v>
      </c>
      <c r="C100" s="14">
        <v>276206</v>
      </c>
      <c r="D100" s="14">
        <v>273915</v>
      </c>
      <c r="E100" s="14">
        <v>275884</v>
      </c>
      <c r="F100" s="14">
        <v>274233</v>
      </c>
      <c r="G100" s="14">
        <v>276897</v>
      </c>
      <c r="H100" s="14">
        <v>276663</v>
      </c>
      <c r="I100" s="14">
        <v>274488</v>
      </c>
      <c r="J100" s="14">
        <v>275328</v>
      </c>
      <c r="K100" s="14">
        <v>276436</v>
      </c>
      <c r="L100" s="15">
        <f t="shared" si="1"/>
        <v>276578.3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1530210</v>
      </c>
      <c r="C101" s="23">
        <v>1481538</v>
      </c>
      <c r="D101" s="23">
        <v>1457547</v>
      </c>
      <c r="E101" s="23">
        <v>1452546</v>
      </c>
      <c r="F101" s="23">
        <v>1444970</v>
      </c>
      <c r="G101" s="23">
        <v>1458066</v>
      </c>
      <c r="H101" s="23">
        <v>1463580</v>
      </c>
      <c r="I101" s="23">
        <v>1456326</v>
      </c>
      <c r="J101" s="23">
        <v>1459782</v>
      </c>
      <c r="K101" s="23">
        <v>1463477</v>
      </c>
      <c r="L101" s="22">
        <f t="shared" si="1"/>
        <v>1466804.2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4"/>
  <sheetViews>
    <sheetView workbookViewId="0"/>
  </sheetViews>
  <sheetFormatPr defaultColWidth="9.140625" defaultRowHeight="12" x14ac:dyDescent="0.2"/>
  <cols>
    <col min="1" max="1" width="34.7109375" style="46" customWidth="1"/>
    <col min="2" max="11" width="11.7109375" style="46" customWidth="1"/>
    <col min="12" max="12" width="13.7109375" style="46" customWidth="1"/>
    <col min="13" max="16384" width="9.140625" style="46"/>
  </cols>
  <sheetData>
    <row r="1" spans="1:12" ht="12" customHeight="1" x14ac:dyDescent="0.2">
      <c r="A1" s="44" t="s">
        <v>37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2" ht="12" customHeight="1" x14ac:dyDescent="0.2">
      <c r="A2" s="44" t="str">
        <f>'Pregnant Women Participating'!A2</f>
        <v>FISCAL YEAR 2026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2" customHeight="1" x14ac:dyDescent="0.2">
      <c r="A3" s="47" t="str">
        <f>'Pregnant Women Participating'!A3</f>
        <v>Data as of October 09, 2026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ht="12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24" customHeight="1" x14ac:dyDescent="0.2">
      <c r="A5" s="48" t="s">
        <v>8</v>
      </c>
      <c r="B5" s="49">
        <f>DATE(RIGHT(A2,4)-1,10,1)</f>
        <v>45931</v>
      </c>
      <c r="C5" s="50">
        <f>DATE(RIGHT(A2,4)-1,11,1)</f>
        <v>45962</v>
      </c>
      <c r="D5" s="50">
        <f>DATE(RIGHT(A2,4)-1,12,1)</f>
        <v>45992</v>
      </c>
      <c r="E5" s="50">
        <f>DATE(RIGHT(A2,4),1,1)</f>
        <v>46023</v>
      </c>
      <c r="F5" s="50">
        <f>DATE(RIGHT(A2,4),2,1)</f>
        <v>46054</v>
      </c>
      <c r="G5" s="50">
        <f>DATE(RIGHT(A2,4),3,1)</f>
        <v>46082</v>
      </c>
      <c r="H5" s="50">
        <f>DATE(RIGHT(A2,4),4,1)</f>
        <v>46113</v>
      </c>
      <c r="I5" s="50">
        <f>DATE(RIGHT(A2,4),5,1)</f>
        <v>46143</v>
      </c>
      <c r="J5" s="50">
        <f>DATE(RIGHT(A2,4),6,1)</f>
        <v>46174</v>
      </c>
      <c r="K5" s="50">
        <f>DATE(RIGHT(A2,4),7,1)</f>
        <v>46204</v>
      </c>
      <c r="L5" s="51" t="s">
        <v>20</v>
      </c>
    </row>
    <row r="6" spans="1:12" ht="12" customHeight="1" x14ac:dyDescent="0.2">
      <c r="A6" s="52" t="str">
        <f>'Pregnant Women Participating'!A6</f>
        <v>Connecticut</v>
      </c>
      <c r="B6" s="53">
        <v>1877</v>
      </c>
      <c r="C6" s="54">
        <v>1811</v>
      </c>
      <c r="D6" s="54">
        <v>1792</v>
      </c>
      <c r="E6" s="54">
        <v>1786</v>
      </c>
      <c r="F6" s="54">
        <v>1752</v>
      </c>
      <c r="G6" s="54">
        <v>1767</v>
      </c>
      <c r="H6" s="54">
        <v>1757</v>
      </c>
      <c r="I6" s="54">
        <v>1759</v>
      </c>
      <c r="J6" s="54">
        <v>1732</v>
      </c>
      <c r="K6" s="54">
        <v>1721</v>
      </c>
      <c r="L6" s="53">
        <f t="shared" ref="L6:L101" si="0">IF(SUM(B6:K6)&gt;0,AVERAGE(B6:K6),"0")</f>
        <v>1775.4</v>
      </c>
    </row>
    <row r="7" spans="1:12" ht="12" customHeight="1" x14ac:dyDescent="0.2">
      <c r="A7" s="52" t="str">
        <f>'Pregnant Women Participating'!A7</f>
        <v>Maine</v>
      </c>
      <c r="B7" s="53">
        <v>1017</v>
      </c>
      <c r="C7" s="54">
        <v>964</v>
      </c>
      <c r="D7" s="54">
        <v>971</v>
      </c>
      <c r="E7" s="54">
        <v>984</v>
      </c>
      <c r="F7" s="54">
        <v>997</v>
      </c>
      <c r="G7" s="54">
        <v>981</v>
      </c>
      <c r="H7" s="54">
        <v>992</v>
      </c>
      <c r="I7" s="54">
        <v>1007</v>
      </c>
      <c r="J7" s="54">
        <v>1010</v>
      </c>
      <c r="K7" s="54">
        <v>1009</v>
      </c>
      <c r="L7" s="53">
        <f t="shared" si="0"/>
        <v>993.2</v>
      </c>
    </row>
    <row r="8" spans="1:12" ht="12" customHeight="1" x14ac:dyDescent="0.2">
      <c r="A8" s="52" t="str">
        <f>'Pregnant Women Participating'!A8</f>
        <v>Massachusetts</v>
      </c>
      <c r="B8" s="53">
        <v>4150</v>
      </c>
      <c r="C8" s="54">
        <v>4094</v>
      </c>
      <c r="D8" s="54">
        <v>4034</v>
      </c>
      <c r="E8" s="54">
        <v>4004</v>
      </c>
      <c r="F8" s="54">
        <v>3929</v>
      </c>
      <c r="G8" s="54">
        <v>3959</v>
      </c>
      <c r="H8" s="54">
        <v>4015</v>
      </c>
      <c r="I8" s="54">
        <v>4004</v>
      </c>
      <c r="J8" s="54">
        <v>4218</v>
      </c>
      <c r="K8" s="54">
        <v>4211</v>
      </c>
      <c r="L8" s="53">
        <f t="shared" si="0"/>
        <v>4061.8</v>
      </c>
    </row>
    <row r="9" spans="1:12" ht="12" customHeight="1" x14ac:dyDescent="0.2">
      <c r="A9" s="52" t="str">
        <f>'Pregnant Women Participating'!A9</f>
        <v>New Hampshire</v>
      </c>
      <c r="B9" s="53">
        <v>657</v>
      </c>
      <c r="C9" s="54">
        <v>615</v>
      </c>
      <c r="D9" s="54">
        <v>611</v>
      </c>
      <c r="E9" s="54">
        <v>636</v>
      </c>
      <c r="F9" s="54">
        <v>606</v>
      </c>
      <c r="G9" s="54">
        <v>614</v>
      </c>
      <c r="H9" s="54">
        <v>629</v>
      </c>
      <c r="I9" s="54">
        <v>638</v>
      </c>
      <c r="J9" s="54">
        <v>648</v>
      </c>
      <c r="K9" s="54">
        <v>655</v>
      </c>
      <c r="L9" s="53">
        <f t="shared" si="0"/>
        <v>630.9</v>
      </c>
    </row>
    <row r="10" spans="1:12" ht="12" customHeight="1" x14ac:dyDescent="0.2">
      <c r="A10" s="52" t="str">
        <f>'Pregnant Women Participating'!A10</f>
        <v>New York</v>
      </c>
      <c r="B10" s="53">
        <v>14788</v>
      </c>
      <c r="C10" s="54">
        <v>14495</v>
      </c>
      <c r="D10" s="54">
        <v>14509</v>
      </c>
      <c r="E10" s="54">
        <v>14459</v>
      </c>
      <c r="F10" s="54">
        <v>14475</v>
      </c>
      <c r="G10" s="54">
        <v>14698</v>
      </c>
      <c r="H10" s="54">
        <v>14594</v>
      </c>
      <c r="I10" s="54">
        <v>14494</v>
      </c>
      <c r="J10" s="54">
        <v>14404</v>
      </c>
      <c r="K10" s="54">
        <v>14278</v>
      </c>
      <c r="L10" s="53">
        <f t="shared" si="0"/>
        <v>14519.4</v>
      </c>
    </row>
    <row r="11" spans="1:12" ht="12" customHeight="1" x14ac:dyDescent="0.2">
      <c r="A11" s="52" t="str">
        <f>'Pregnant Women Participating'!A11</f>
        <v>Rhode Island</v>
      </c>
      <c r="B11" s="53">
        <v>573</v>
      </c>
      <c r="C11" s="54">
        <v>545</v>
      </c>
      <c r="D11" s="54">
        <v>552</v>
      </c>
      <c r="E11" s="54">
        <v>546</v>
      </c>
      <c r="F11" s="54">
        <v>507</v>
      </c>
      <c r="G11" s="54">
        <v>520</v>
      </c>
      <c r="H11" s="54">
        <v>517</v>
      </c>
      <c r="I11" s="54">
        <v>503</v>
      </c>
      <c r="J11" s="54">
        <v>494</v>
      </c>
      <c r="K11" s="54">
        <v>506</v>
      </c>
      <c r="L11" s="53">
        <f t="shared" si="0"/>
        <v>526.29999999999995</v>
      </c>
    </row>
    <row r="12" spans="1:12" ht="12" customHeight="1" x14ac:dyDescent="0.2">
      <c r="A12" s="52" t="str">
        <f>'Pregnant Women Participating'!A12</f>
        <v>Vermont</v>
      </c>
      <c r="B12" s="53">
        <v>663</v>
      </c>
      <c r="C12" s="54">
        <v>681</v>
      </c>
      <c r="D12" s="54">
        <v>690</v>
      </c>
      <c r="E12" s="54">
        <v>692</v>
      </c>
      <c r="F12" s="54">
        <v>698</v>
      </c>
      <c r="G12" s="54">
        <v>695</v>
      </c>
      <c r="H12" s="54">
        <v>714</v>
      </c>
      <c r="I12" s="54">
        <v>690</v>
      </c>
      <c r="J12" s="54">
        <v>700</v>
      </c>
      <c r="K12" s="54">
        <v>682</v>
      </c>
      <c r="L12" s="53">
        <f t="shared" si="0"/>
        <v>690.5</v>
      </c>
    </row>
    <row r="13" spans="1:12" ht="12" customHeight="1" x14ac:dyDescent="0.2">
      <c r="A13" s="52" t="str">
        <f>'Pregnant Women Participating'!A13</f>
        <v>Virgin Islands</v>
      </c>
      <c r="B13" s="53">
        <v>59</v>
      </c>
      <c r="C13" s="54">
        <v>56</v>
      </c>
      <c r="D13" s="54">
        <v>52</v>
      </c>
      <c r="E13" s="54">
        <v>55</v>
      </c>
      <c r="F13" s="54">
        <v>51</v>
      </c>
      <c r="G13" s="54">
        <v>47</v>
      </c>
      <c r="H13" s="54">
        <v>46</v>
      </c>
      <c r="I13" s="54">
        <v>40</v>
      </c>
      <c r="J13" s="54">
        <v>47</v>
      </c>
      <c r="K13" s="54">
        <v>0</v>
      </c>
      <c r="L13" s="53">
        <f t="shared" si="0"/>
        <v>45.3</v>
      </c>
    </row>
    <row r="14" spans="1:12" ht="12" customHeight="1" x14ac:dyDescent="0.2">
      <c r="A14" s="52" t="str">
        <f>'Pregnant Women Participating'!A14</f>
        <v>Pleasant Point, ME</v>
      </c>
      <c r="B14" s="53">
        <v>2</v>
      </c>
      <c r="C14" s="54">
        <v>1</v>
      </c>
      <c r="D14" s="54">
        <v>1</v>
      </c>
      <c r="E14" s="54">
        <v>1</v>
      </c>
      <c r="F14" s="54">
        <v>1</v>
      </c>
      <c r="G14" s="54">
        <v>1</v>
      </c>
      <c r="H14" s="54">
        <v>1</v>
      </c>
      <c r="I14" s="54">
        <v>1</v>
      </c>
      <c r="J14" s="54">
        <v>0</v>
      </c>
      <c r="K14" s="54">
        <v>0</v>
      </c>
      <c r="L14" s="53">
        <f t="shared" si="0"/>
        <v>0.9</v>
      </c>
    </row>
    <row r="15" spans="1:12" s="58" customFormat="1" ht="24.75" customHeight="1" x14ac:dyDescent="0.2">
      <c r="A15" s="55" t="str">
        <f>'Pregnant Women Participating'!A15</f>
        <v>Northeast Region</v>
      </c>
      <c r="B15" s="56">
        <v>23786</v>
      </c>
      <c r="C15" s="57">
        <v>23262</v>
      </c>
      <c r="D15" s="57">
        <v>23212</v>
      </c>
      <c r="E15" s="57">
        <v>23163</v>
      </c>
      <c r="F15" s="57">
        <v>23016</v>
      </c>
      <c r="G15" s="57">
        <v>23282</v>
      </c>
      <c r="H15" s="57">
        <v>23265</v>
      </c>
      <c r="I15" s="57">
        <v>23136</v>
      </c>
      <c r="J15" s="57">
        <v>23253</v>
      </c>
      <c r="K15" s="57">
        <v>23062</v>
      </c>
      <c r="L15" s="56">
        <f t="shared" si="0"/>
        <v>23243.7</v>
      </c>
    </row>
    <row r="16" spans="1:12" ht="12" customHeight="1" x14ac:dyDescent="0.2">
      <c r="A16" s="52" t="str">
        <f>'Pregnant Women Participating'!A16</f>
        <v>Delaware</v>
      </c>
      <c r="B16" s="53">
        <v>606</v>
      </c>
      <c r="C16" s="54">
        <v>610</v>
      </c>
      <c r="D16" s="54">
        <v>606</v>
      </c>
      <c r="E16" s="54">
        <v>607</v>
      </c>
      <c r="F16" s="54">
        <v>602</v>
      </c>
      <c r="G16" s="54">
        <v>611</v>
      </c>
      <c r="H16" s="54">
        <v>598</v>
      </c>
      <c r="I16" s="54">
        <v>591</v>
      </c>
      <c r="J16" s="54">
        <v>591</v>
      </c>
      <c r="K16" s="54">
        <v>590</v>
      </c>
      <c r="L16" s="53">
        <f t="shared" si="0"/>
        <v>601.20000000000005</v>
      </c>
    </row>
    <row r="17" spans="1:12" ht="12" customHeight="1" x14ac:dyDescent="0.2">
      <c r="A17" s="52" t="str">
        <f>'Pregnant Women Participating'!A17</f>
        <v>District of Columbia</v>
      </c>
      <c r="B17" s="53">
        <v>308</v>
      </c>
      <c r="C17" s="54">
        <v>301</v>
      </c>
      <c r="D17" s="54">
        <v>301</v>
      </c>
      <c r="E17" s="54">
        <v>299</v>
      </c>
      <c r="F17" s="54">
        <v>286</v>
      </c>
      <c r="G17" s="54">
        <v>274</v>
      </c>
      <c r="H17" s="54">
        <v>266</v>
      </c>
      <c r="I17" s="54">
        <v>268</v>
      </c>
      <c r="J17" s="54">
        <v>271</v>
      </c>
      <c r="K17" s="54">
        <v>268</v>
      </c>
      <c r="L17" s="53">
        <f t="shared" si="0"/>
        <v>284.2</v>
      </c>
    </row>
    <row r="18" spans="1:12" ht="12" customHeight="1" x14ac:dyDescent="0.2">
      <c r="A18" s="52" t="str">
        <f>'Pregnant Women Participating'!A18</f>
        <v>Maryland</v>
      </c>
      <c r="B18" s="53">
        <v>4811</v>
      </c>
      <c r="C18" s="54">
        <v>4558</v>
      </c>
      <c r="D18" s="54">
        <v>4441</v>
      </c>
      <c r="E18" s="54">
        <v>4392</v>
      </c>
      <c r="F18" s="54">
        <v>4254</v>
      </c>
      <c r="G18" s="54">
        <v>4308</v>
      </c>
      <c r="H18" s="54">
        <v>4301</v>
      </c>
      <c r="I18" s="54">
        <v>4346</v>
      </c>
      <c r="J18" s="54">
        <v>4272</v>
      </c>
      <c r="K18" s="54">
        <v>4241</v>
      </c>
      <c r="L18" s="53">
        <f t="shared" si="0"/>
        <v>4392.3999999999996</v>
      </c>
    </row>
    <row r="19" spans="1:12" ht="12" customHeight="1" x14ac:dyDescent="0.2">
      <c r="A19" s="52" t="str">
        <f>'Pregnant Women Participating'!A19</f>
        <v>New Jersey</v>
      </c>
      <c r="B19" s="53">
        <v>6007</v>
      </c>
      <c r="C19" s="54">
        <v>5976</v>
      </c>
      <c r="D19" s="54">
        <v>5862</v>
      </c>
      <c r="E19" s="54">
        <v>5887</v>
      </c>
      <c r="F19" s="54">
        <v>5958</v>
      </c>
      <c r="G19" s="54">
        <v>5986</v>
      </c>
      <c r="H19" s="54">
        <v>5983</v>
      </c>
      <c r="I19" s="54">
        <v>5865</v>
      </c>
      <c r="J19" s="54">
        <v>5899</v>
      </c>
      <c r="K19" s="54">
        <v>5861</v>
      </c>
      <c r="L19" s="53">
        <f t="shared" si="0"/>
        <v>5928.4</v>
      </c>
    </row>
    <row r="20" spans="1:12" ht="12" customHeight="1" x14ac:dyDescent="0.2">
      <c r="A20" s="52" t="str">
        <f>'Pregnant Women Participating'!A20</f>
        <v>Pennsylvania</v>
      </c>
      <c r="B20" s="53">
        <v>5959</v>
      </c>
      <c r="C20" s="54">
        <v>5833</v>
      </c>
      <c r="D20" s="54">
        <v>5742</v>
      </c>
      <c r="E20" s="54">
        <v>5659</v>
      </c>
      <c r="F20" s="54">
        <v>5697</v>
      </c>
      <c r="G20" s="54">
        <v>5685</v>
      </c>
      <c r="H20" s="54">
        <v>5778</v>
      </c>
      <c r="I20" s="54">
        <v>5652</v>
      </c>
      <c r="J20" s="54">
        <v>5543</v>
      </c>
      <c r="K20" s="54">
        <v>5474</v>
      </c>
      <c r="L20" s="53">
        <f t="shared" si="0"/>
        <v>5702.2</v>
      </c>
    </row>
    <row r="21" spans="1:12" ht="12" customHeight="1" x14ac:dyDescent="0.2">
      <c r="A21" s="52" t="str">
        <f>'Pregnant Women Participating'!A21</f>
        <v>Puerto Rico</v>
      </c>
      <c r="B21" s="53">
        <v>2447</v>
      </c>
      <c r="C21" s="54">
        <v>2359</v>
      </c>
      <c r="D21" s="54">
        <v>2356</v>
      </c>
      <c r="E21" s="54">
        <v>2347</v>
      </c>
      <c r="F21" s="54">
        <v>2375</v>
      </c>
      <c r="G21" s="54">
        <v>2342</v>
      </c>
      <c r="H21" s="54">
        <v>2376</v>
      </c>
      <c r="I21" s="54">
        <v>2355</v>
      </c>
      <c r="J21" s="54">
        <v>2334</v>
      </c>
      <c r="K21" s="54">
        <v>2283</v>
      </c>
      <c r="L21" s="53">
        <f t="shared" si="0"/>
        <v>2357.4</v>
      </c>
    </row>
    <row r="22" spans="1:12" ht="12" customHeight="1" x14ac:dyDescent="0.2">
      <c r="A22" s="52" t="str">
        <f>'Pregnant Women Participating'!A22</f>
        <v>Virginia</v>
      </c>
      <c r="B22" s="53">
        <v>3812</v>
      </c>
      <c r="C22" s="54">
        <v>3690</v>
      </c>
      <c r="D22" s="54">
        <v>3686</v>
      </c>
      <c r="E22" s="54">
        <v>3564</v>
      </c>
      <c r="F22" s="54">
        <v>3538</v>
      </c>
      <c r="G22" s="54">
        <v>3541</v>
      </c>
      <c r="H22" s="54">
        <v>3531</v>
      </c>
      <c r="I22" s="54">
        <v>3455</v>
      </c>
      <c r="J22" s="54">
        <v>3417</v>
      </c>
      <c r="K22" s="54">
        <v>3447</v>
      </c>
      <c r="L22" s="53">
        <f t="shared" si="0"/>
        <v>3568.1</v>
      </c>
    </row>
    <row r="23" spans="1:12" ht="12" customHeight="1" x14ac:dyDescent="0.2">
      <c r="A23" s="52" t="str">
        <f>'Pregnant Women Participating'!A23</f>
        <v>West Virginia</v>
      </c>
      <c r="B23" s="53">
        <v>1417</v>
      </c>
      <c r="C23" s="54">
        <v>1407</v>
      </c>
      <c r="D23" s="54">
        <v>1408</v>
      </c>
      <c r="E23" s="54">
        <v>1395</v>
      </c>
      <c r="F23" s="54">
        <v>1391</v>
      </c>
      <c r="G23" s="54">
        <v>1402</v>
      </c>
      <c r="H23" s="54">
        <v>1388</v>
      </c>
      <c r="I23" s="54">
        <v>1371</v>
      </c>
      <c r="J23" s="54">
        <v>1367</v>
      </c>
      <c r="K23" s="54">
        <v>1402</v>
      </c>
      <c r="L23" s="53">
        <f t="shared" si="0"/>
        <v>1394.8</v>
      </c>
    </row>
    <row r="24" spans="1:12" s="58" customFormat="1" ht="24.75" customHeight="1" x14ac:dyDescent="0.2">
      <c r="A24" s="55" t="str">
        <f>'Pregnant Women Participating'!A24</f>
        <v>Mid-Atlantic Region</v>
      </c>
      <c r="B24" s="56">
        <v>25367</v>
      </c>
      <c r="C24" s="57">
        <v>24734</v>
      </c>
      <c r="D24" s="57">
        <v>24402</v>
      </c>
      <c r="E24" s="57">
        <v>24150</v>
      </c>
      <c r="F24" s="57">
        <v>24101</v>
      </c>
      <c r="G24" s="57">
        <v>24149</v>
      </c>
      <c r="H24" s="57">
        <v>24221</v>
      </c>
      <c r="I24" s="57">
        <v>23903</v>
      </c>
      <c r="J24" s="57">
        <v>23694</v>
      </c>
      <c r="K24" s="57">
        <v>23566</v>
      </c>
      <c r="L24" s="56">
        <f t="shared" si="0"/>
        <v>24228.7</v>
      </c>
    </row>
    <row r="25" spans="1:12" ht="12" customHeight="1" x14ac:dyDescent="0.2">
      <c r="A25" s="52" t="str">
        <f>'Pregnant Women Participating'!A25</f>
        <v>Alabama</v>
      </c>
      <c r="B25" s="53">
        <v>2481</v>
      </c>
      <c r="C25" s="54">
        <v>2363</v>
      </c>
      <c r="D25" s="54">
        <v>2350</v>
      </c>
      <c r="E25" s="54">
        <v>2381</v>
      </c>
      <c r="F25" s="54">
        <v>2399</v>
      </c>
      <c r="G25" s="54">
        <v>2394</v>
      </c>
      <c r="H25" s="54">
        <v>2381</v>
      </c>
      <c r="I25" s="54">
        <v>2380</v>
      </c>
      <c r="J25" s="54">
        <v>2419</v>
      </c>
      <c r="K25" s="54">
        <v>2437</v>
      </c>
      <c r="L25" s="53">
        <f t="shared" si="0"/>
        <v>2398.5</v>
      </c>
    </row>
    <row r="26" spans="1:12" ht="12" customHeight="1" x14ac:dyDescent="0.2">
      <c r="A26" s="52" t="str">
        <f>'Pregnant Women Participating'!A26</f>
        <v>Florida</v>
      </c>
      <c r="B26" s="53">
        <v>15941</v>
      </c>
      <c r="C26" s="54">
        <v>15288</v>
      </c>
      <c r="D26" s="54">
        <v>14984</v>
      </c>
      <c r="E26" s="54">
        <v>14802</v>
      </c>
      <c r="F26" s="54">
        <v>14617</v>
      </c>
      <c r="G26" s="54">
        <v>14759</v>
      </c>
      <c r="H26" s="54">
        <v>14797</v>
      </c>
      <c r="I26" s="54">
        <v>14742</v>
      </c>
      <c r="J26" s="54">
        <v>14693</v>
      </c>
      <c r="K26" s="54">
        <v>14374</v>
      </c>
      <c r="L26" s="53">
        <f t="shared" si="0"/>
        <v>14899.7</v>
      </c>
    </row>
    <row r="27" spans="1:12" ht="12" customHeight="1" x14ac:dyDescent="0.2">
      <c r="A27" s="52" t="str">
        <f>'Pregnant Women Participating'!A27</f>
        <v>Georgia</v>
      </c>
      <c r="B27" s="53">
        <v>7998</v>
      </c>
      <c r="C27" s="54">
        <v>7925</v>
      </c>
      <c r="D27" s="54">
        <v>7899</v>
      </c>
      <c r="E27" s="54">
        <v>7916</v>
      </c>
      <c r="F27" s="54">
        <v>7880</v>
      </c>
      <c r="G27" s="54">
        <v>7881</v>
      </c>
      <c r="H27" s="54">
        <v>7798</v>
      </c>
      <c r="I27" s="54">
        <v>7727</v>
      </c>
      <c r="J27" s="54">
        <v>7652</v>
      </c>
      <c r="K27" s="54">
        <v>7685</v>
      </c>
      <c r="L27" s="53">
        <f t="shared" si="0"/>
        <v>7836.1</v>
      </c>
    </row>
    <row r="28" spans="1:12" ht="12" customHeight="1" x14ac:dyDescent="0.2">
      <c r="A28" s="52" t="str">
        <f>'Pregnant Women Participating'!A28</f>
        <v>Kentucky</v>
      </c>
      <c r="B28" s="53">
        <v>2957</v>
      </c>
      <c r="C28" s="54">
        <v>2915</v>
      </c>
      <c r="D28" s="54">
        <v>2851</v>
      </c>
      <c r="E28" s="54">
        <v>2839</v>
      </c>
      <c r="F28" s="54">
        <v>2807</v>
      </c>
      <c r="G28" s="54">
        <v>2864</v>
      </c>
      <c r="H28" s="54">
        <v>2834</v>
      </c>
      <c r="I28" s="54">
        <v>2849</v>
      </c>
      <c r="J28" s="54">
        <v>2810</v>
      </c>
      <c r="K28" s="54">
        <v>2785</v>
      </c>
      <c r="L28" s="53">
        <f t="shared" si="0"/>
        <v>2851.1</v>
      </c>
    </row>
    <row r="29" spans="1:12" ht="12" customHeight="1" x14ac:dyDescent="0.2">
      <c r="A29" s="52" t="str">
        <f>'Pregnant Women Participating'!A29</f>
        <v>Mississippi</v>
      </c>
      <c r="B29" s="53">
        <v>1169</v>
      </c>
      <c r="C29" s="54">
        <v>1163</v>
      </c>
      <c r="D29" s="54">
        <v>1087</v>
      </c>
      <c r="E29" s="54">
        <v>1023</v>
      </c>
      <c r="F29" s="54">
        <v>1047</v>
      </c>
      <c r="G29" s="54">
        <v>1083</v>
      </c>
      <c r="H29" s="54">
        <v>1061</v>
      </c>
      <c r="I29" s="54">
        <v>1090</v>
      </c>
      <c r="J29" s="54">
        <v>1087</v>
      </c>
      <c r="K29" s="54">
        <v>1105</v>
      </c>
      <c r="L29" s="53">
        <f t="shared" si="0"/>
        <v>1091.5</v>
      </c>
    </row>
    <row r="30" spans="1:12" ht="12" customHeight="1" x14ac:dyDescent="0.2">
      <c r="A30" s="52" t="str">
        <f>'Pregnant Women Participating'!A30</f>
        <v>North Carolina</v>
      </c>
      <c r="B30" s="53">
        <v>10613</v>
      </c>
      <c r="C30" s="54">
        <v>10336</v>
      </c>
      <c r="D30" s="54">
        <v>10264</v>
      </c>
      <c r="E30" s="54">
        <v>10369</v>
      </c>
      <c r="F30" s="54">
        <v>10333</v>
      </c>
      <c r="G30" s="54">
        <v>10397</v>
      </c>
      <c r="H30" s="54">
        <v>10271</v>
      </c>
      <c r="I30" s="54">
        <v>10299</v>
      </c>
      <c r="J30" s="54">
        <v>10168</v>
      </c>
      <c r="K30" s="54">
        <v>10196</v>
      </c>
      <c r="L30" s="53">
        <f t="shared" si="0"/>
        <v>10324.6</v>
      </c>
    </row>
    <row r="31" spans="1:12" ht="12" customHeight="1" x14ac:dyDescent="0.2">
      <c r="A31" s="52" t="str">
        <f>'Pregnant Women Participating'!A31</f>
        <v>South Carolina</v>
      </c>
      <c r="B31" s="53">
        <v>2769</v>
      </c>
      <c r="C31" s="54">
        <v>2664</v>
      </c>
      <c r="D31" s="54">
        <v>2631</v>
      </c>
      <c r="E31" s="54">
        <v>2607</v>
      </c>
      <c r="F31" s="54">
        <v>2563</v>
      </c>
      <c r="G31" s="54">
        <v>2595</v>
      </c>
      <c r="H31" s="54">
        <v>2679</v>
      </c>
      <c r="I31" s="54">
        <v>2681</v>
      </c>
      <c r="J31" s="54">
        <v>2632</v>
      </c>
      <c r="K31" s="54">
        <v>2675</v>
      </c>
      <c r="L31" s="53">
        <f t="shared" si="0"/>
        <v>2649.6</v>
      </c>
    </row>
    <row r="32" spans="1:12" ht="12" customHeight="1" x14ac:dyDescent="0.2">
      <c r="A32" s="52" t="str">
        <f>'Pregnant Women Participating'!A32</f>
        <v>Tennessee</v>
      </c>
      <c r="B32" s="53">
        <v>5643</v>
      </c>
      <c r="C32" s="54">
        <v>5414</v>
      </c>
      <c r="D32" s="54">
        <v>5298</v>
      </c>
      <c r="E32" s="54">
        <v>5209</v>
      </c>
      <c r="F32" s="54">
        <v>5283</v>
      </c>
      <c r="G32" s="54">
        <v>5360</v>
      </c>
      <c r="H32" s="54">
        <v>5393</v>
      </c>
      <c r="I32" s="54">
        <v>5268</v>
      </c>
      <c r="J32" s="54">
        <v>5362</v>
      </c>
      <c r="K32" s="54">
        <v>5473</v>
      </c>
      <c r="L32" s="53">
        <f t="shared" si="0"/>
        <v>5370.3</v>
      </c>
    </row>
    <row r="33" spans="1:12" ht="12" customHeight="1" x14ac:dyDescent="0.2">
      <c r="A33" s="52" t="str">
        <f>'Pregnant Women Participating'!A33</f>
        <v>Choctaw Indians, MS</v>
      </c>
      <c r="B33" s="53">
        <v>4</v>
      </c>
      <c r="C33" s="54">
        <v>5</v>
      </c>
      <c r="D33" s="54">
        <v>4</v>
      </c>
      <c r="E33" s="54">
        <v>5</v>
      </c>
      <c r="F33" s="54">
        <v>4</v>
      </c>
      <c r="G33" s="54">
        <v>4</v>
      </c>
      <c r="H33" s="54">
        <v>4</v>
      </c>
      <c r="I33" s="54">
        <v>6</v>
      </c>
      <c r="J33" s="54">
        <v>7</v>
      </c>
      <c r="K33" s="54">
        <v>6</v>
      </c>
      <c r="L33" s="53">
        <f t="shared" si="0"/>
        <v>4.9000000000000004</v>
      </c>
    </row>
    <row r="34" spans="1:12" ht="12" customHeight="1" x14ac:dyDescent="0.2">
      <c r="A34" s="52" t="str">
        <f>'Pregnant Women Participating'!A34</f>
        <v>Eastern Cherokee, NC</v>
      </c>
      <c r="B34" s="53">
        <v>30</v>
      </c>
      <c r="C34" s="54">
        <v>31</v>
      </c>
      <c r="D34" s="54">
        <v>31</v>
      </c>
      <c r="E34" s="54">
        <v>32</v>
      </c>
      <c r="F34" s="54">
        <v>32</v>
      </c>
      <c r="G34" s="54">
        <v>31</v>
      </c>
      <c r="H34" s="54">
        <v>33</v>
      </c>
      <c r="I34" s="54">
        <v>35</v>
      </c>
      <c r="J34" s="54">
        <v>34</v>
      </c>
      <c r="K34" s="54">
        <v>37</v>
      </c>
      <c r="L34" s="53">
        <f t="shared" si="0"/>
        <v>32.6</v>
      </c>
    </row>
    <row r="35" spans="1:12" s="58" customFormat="1" ht="24.75" customHeight="1" x14ac:dyDescent="0.2">
      <c r="A35" s="55" t="str">
        <f>'Pregnant Women Participating'!A35</f>
        <v>Southeast Region</v>
      </c>
      <c r="B35" s="56">
        <v>49605</v>
      </c>
      <c r="C35" s="57">
        <v>48104</v>
      </c>
      <c r="D35" s="57">
        <v>47399</v>
      </c>
      <c r="E35" s="57">
        <v>47183</v>
      </c>
      <c r="F35" s="57">
        <v>46965</v>
      </c>
      <c r="G35" s="57">
        <v>47368</v>
      </c>
      <c r="H35" s="57">
        <v>47251</v>
      </c>
      <c r="I35" s="57">
        <v>47077</v>
      </c>
      <c r="J35" s="57">
        <v>46864</v>
      </c>
      <c r="K35" s="57">
        <v>46773</v>
      </c>
      <c r="L35" s="56">
        <f t="shared" si="0"/>
        <v>47458.9</v>
      </c>
    </row>
    <row r="36" spans="1:12" ht="12" customHeight="1" x14ac:dyDescent="0.2">
      <c r="A36" s="52" t="str">
        <f>'Pregnant Women Participating'!A36</f>
        <v>Illinois</v>
      </c>
      <c r="B36" s="53">
        <v>5428</v>
      </c>
      <c r="C36" s="54">
        <v>5292</v>
      </c>
      <c r="D36" s="54">
        <v>5242</v>
      </c>
      <c r="E36" s="54">
        <v>5262</v>
      </c>
      <c r="F36" s="54">
        <v>5220</v>
      </c>
      <c r="G36" s="54">
        <v>5296</v>
      </c>
      <c r="H36" s="54">
        <v>5307</v>
      </c>
      <c r="I36" s="54">
        <v>5167</v>
      </c>
      <c r="J36" s="54">
        <v>5191</v>
      </c>
      <c r="K36" s="54">
        <v>5162</v>
      </c>
      <c r="L36" s="53">
        <f t="shared" si="0"/>
        <v>5256.7</v>
      </c>
    </row>
    <row r="37" spans="1:12" ht="12" customHeight="1" x14ac:dyDescent="0.2">
      <c r="A37" s="52" t="str">
        <f>'Pregnant Women Participating'!A37</f>
        <v>Indiana</v>
      </c>
      <c r="B37" s="53">
        <v>6771</v>
      </c>
      <c r="C37" s="54">
        <v>6587</v>
      </c>
      <c r="D37" s="54">
        <v>6575</v>
      </c>
      <c r="E37" s="54">
        <v>6653</v>
      </c>
      <c r="F37" s="54">
        <v>6603</v>
      </c>
      <c r="G37" s="54">
        <v>6769</v>
      </c>
      <c r="H37" s="54">
        <v>6795</v>
      </c>
      <c r="I37" s="54">
        <v>6645</v>
      </c>
      <c r="J37" s="54">
        <v>6559</v>
      </c>
      <c r="K37" s="54">
        <v>6496</v>
      </c>
      <c r="L37" s="53">
        <f t="shared" si="0"/>
        <v>6645.3</v>
      </c>
    </row>
    <row r="38" spans="1:12" ht="12" customHeight="1" x14ac:dyDescent="0.2">
      <c r="A38" s="52" t="str">
        <f>'Pregnant Women Participating'!A38</f>
        <v>Iowa</v>
      </c>
      <c r="B38" s="53">
        <v>2360</v>
      </c>
      <c r="C38" s="54">
        <v>2305</v>
      </c>
      <c r="D38" s="54">
        <v>2351</v>
      </c>
      <c r="E38" s="54">
        <v>2318</v>
      </c>
      <c r="F38" s="54">
        <v>2334</v>
      </c>
      <c r="G38" s="54">
        <v>2348</v>
      </c>
      <c r="H38" s="54">
        <v>2334</v>
      </c>
      <c r="I38" s="54">
        <v>2289</v>
      </c>
      <c r="J38" s="54">
        <v>2217</v>
      </c>
      <c r="K38" s="54">
        <v>2246</v>
      </c>
      <c r="L38" s="53">
        <f t="shared" si="0"/>
        <v>2310.1999999999998</v>
      </c>
    </row>
    <row r="39" spans="1:12" ht="12" customHeight="1" x14ac:dyDescent="0.2">
      <c r="A39" s="52" t="str">
        <f>'Pregnant Women Participating'!A39</f>
        <v>Michigan</v>
      </c>
      <c r="B39" s="53">
        <v>7901</v>
      </c>
      <c r="C39" s="54">
        <v>7678</v>
      </c>
      <c r="D39" s="54">
        <v>7551</v>
      </c>
      <c r="E39" s="54">
        <v>7546</v>
      </c>
      <c r="F39" s="54">
        <v>7536</v>
      </c>
      <c r="G39" s="54">
        <v>7648</v>
      </c>
      <c r="H39" s="54">
        <v>7617</v>
      </c>
      <c r="I39" s="54">
        <v>7548</v>
      </c>
      <c r="J39" s="54">
        <v>7551</v>
      </c>
      <c r="K39" s="54">
        <v>7565</v>
      </c>
      <c r="L39" s="53">
        <f t="shared" si="0"/>
        <v>7614.1</v>
      </c>
    </row>
    <row r="40" spans="1:12" ht="12" customHeight="1" x14ac:dyDescent="0.2">
      <c r="A40" s="52" t="str">
        <f>'Pregnant Women Participating'!A40</f>
        <v>Minnesota</v>
      </c>
      <c r="B40" s="53">
        <v>4892</v>
      </c>
      <c r="C40" s="54">
        <v>4781</v>
      </c>
      <c r="D40" s="54">
        <v>4765</v>
      </c>
      <c r="E40" s="54">
        <v>4722</v>
      </c>
      <c r="F40" s="54">
        <v>4670</v>
      </c>
      <c r="G40" s="54">
        <v>4715</v>
      </c>
      <c r="H40" s="54">
        <v>4778</v>
      </c>
      <c r="I40" s="54">
        <v>4720</v>
      </c>
      <c r="J40" s="54">
        <v>4688</v>
      </c>
      <c r="K40" s="54">
        <v>4758</v>
      </c>
      <c r="L40" s="53">
        <f t="shared" si="0"/>
        <v>4748.8999999999996</v>
      </c>
    </row>
    <row r="41" spans="1:12" ht="12" customHeight="1" x14ac:dyDescent="0.2">
      <c r="A41" s="52" t="str">
        <f>'Pregnant Women Participating'!A41</f>
        <v>Ohio</v>
      </c>
      <c r="B41" s="53">
        <v>6393</v>
      </c>
      <c r="C41" s="54">
        <v>6290</v>
      </c>
      <c r="D41" s="54">
        <v>6164</v>
      </c>
      <c r="E41" s="54">
        <v>5981</v>
      </c>
      <c r="F41" s="54">
        <v>5984</v>
      </c>
      <c r="G41" s="54">
        <v>6100</v>
      </c>
      <c r="H41" s="54">
        <v>6115</v>
      </c>
      <c r="I41" s="54">
        <v>6032</v>
      </c>
      <c r="J41" s="54">
        <v>5977</v>
      </c>
      <c r="K41" s="54">
        <v>5999</v>
      </c>
      <c r="L41" s="53">
        <f t="shared" si="0"/>
        <v>6103.5</v>
      </c>
    </row>
    <row r="42" spans="1:12" ht="12" customHeight="1" x14ac:dyDescent="0.2">
      <c r="A42" s="52" t="str">
        <f>'Pregnant Women Participating'!A42</f>
        <v>Wisconsin</v>
      </c>
      <c r="B42" s="53">
        <v>3997</v>
      </c>
      <c r="C42" s="54">
        <v>3971</v>
      </c>
      <c r="D42" s="54">
        <v>3923</v>
      </c>
      <c r="E42" s="54">
        <v>3809</v>
      </c>
      <c r="F42" s="54">
        <v>3802</v>
      </c>
      <c r="G42" s="54">
        <v>3912</v>
      </c>
      <c r="H42" s="54">
        <v>3954</v>
      </c>
      <c r="I42" s="54">
        <v>3900</v>
      </c>
      <c r="J42" s="54">
        <v>3916</v>
      </c>
      <c r="K42" s="54">
        <v>4038</v>
      </c>
      <c r="L42" s="53">
        <f t="shared" si="0"/>
        <v>3922.2</v>
      </c>
    </row>
    <row r="43" spans="1:12" s="58" customFormat="1" ht="24.75" customHeight="1" x14ac:dyDescent="0.2">
      <c r="A43" s="55" t="str">
        <f>'Pregnant Women Participating'!A43</f>
        <v>Midwest Region</v>
      </c>
      <c r="B43" s="56">
        <v>37742</v>
      </c>
      <c r="C43" s="57">
        <v>36904</v>
      </c>
      <c r="D43" s="57">
        <v>36571</v>
      </c>
      <c r="E43" s="57">
        <v>36291</v>
      </c>
      <c r="F43" s="57">
        <v>36149</v>
      </c>
      <c r="G43" s="57">
        <v>36788</v>
      </c>
      <c r="H43" s="57">
        <v>36900</v>
      </c>
      <c r="I43" s="57">
        <v>36301</v>
      </c>
      <c r="J43" s="57">
        <v>36099</v>
      </c>
      <c r="K43" s="57">
        <v>36264</v>
      </c>
      <c r="L43" s="56">
        <f t="shared" si="0"/>
        <v>36600.9</v>
      </c>
    </row>
    <row r="44" spans="1:12" ht="12" customHeight="1" x14ac:dyDescent="0.2">
      <c r="A44" s="52" t="str">
        <f>'Pregnant Women Participating'!A44</f>
        <v>Arizona</v>
      </c>
      <c r="B44" s="53">
        <v>4713</v>
      </c>
      <c r="C44" s="54">
        <v>4660</v>
      </c>
      <c r="D44" s="54">
        <v>4673</v>
      </c>
      <c r="E44" s="54">
        <v>4569</v>
      </c>
      <c r="F44" s="54">
        <v>4530</v>
      </c>
      <c r="G44" s="54">
        <v>4574</v>
      </c>
      <c r="H44" s="54">
        <v>4676</v>
      </c>
      <c r="I44" s="54">
        <v>4698</v>
      </c>
      <c r="J44" s="54">
        <v>4685</v>
      </c>
      <c r="K44" s="54">
        <v>4724</v>
      </c>
      <c r="L44" s="53">
        <f t="shared" si="0"/>
        <v>4650.2</v>
      </c>
    </row>
    <row r="45" spans="1:12" ht="12" customHeight="1" x14ac:dyDescent="0.2">
      <c r="A45" s="52" t="str">
        <f>'Pregnant Women Participating'!A45</f>
        <v>Arkansas</v>
      </c>
      <c r="B45" s="53">
        <v>2286</v>
      </c>
      <c r="C45" s="54">
        <v>2174</v>
      </c>
      <c r="D45" s="54">
        <v>2055</v>
      </c>
      <c r="E45" s="54">
        <v>2186</v>
      </c>
      <c r="F45" s="54">
        <v>2252</v>
      </c>
      <c r="G45" s="54">
        <v>2219</v>
      </c>
      <c r="H45" s="54">
        <v>2313</v>
      </c>
      <c r="I45" s="54">
        <v>2333</v>
      </c>
      <c r="J45" s="54">
        <v>2277</v>
      </c>
      <c r="K45" s="54">
        <v>2220</v>
      </c>
      <c r="L45" s="53">
        <f t="shared" si="0"/>
        <v>2231.5</v>
      </c>
    </row>
    <row r="46" spans="1:12" ht="12" customHeight="1" x14ac:dyDescent="0.2">
      <c r="A46" s="52" t="str">
        <f>'Pregnant Women Participating'!A46</f>
        <v>Louisiana</v>
      </c>
      <c r="B46" s="53">
        <v>2596</v>
      </c>
      <c r="C46" s="54">
        <v>2505</v>
      </c>
      <c r="D46" s="54">
        <v>2484</v>
      </c>
      <c r="E46" s="54">
        <v>2471</v>
      </c>
      <c r="F46" s="54">
        <v>2471</v>
      </c>
      <c r="G46" s="54">
        <v>2548</v>
      </c>
      <c r="H46" s="54">
        <v>2615</v>
      </c>
      <c r="I46" s="54">
        <v>2684</v>
      </c>
      <c r="J46" s="54">
        <v>2640</v>
      </c>
      <c r="K46" s="54">
        <v>2688</v>
      </c>
      <c r="L46" s="53">
        <f t="shared" si="0"/>
        <v>2570.1999999999998</v>
      </c>
    </row>
    <row r="47" spans="1:12" ht="12" customHeight="1" x14ac:dyDescent="0.2">
      <c r="A47" s="52" t="str">
        <f>'Pregnant Women Participating'!A47</f>
        <v>New Mexico</v>
      </c>
      <c r="B47" s="53">
        <v>2502</v>
      </c>
      <c r="C47" s="54">
        <v>2286</v>
      </c>
      <c r="D47" s="54">
        <v>2250</v>
      </c>
      <c r="E47" s="54">
        <v>2434</v>
      </c>
      <c r="F47" s="54">
        <v>2418</v>
      </c>
      <c r="G47" s="54">
        <v>2388</v>
      </c>
      <c r="H47" s="54">
        <v>2447</v>
      </c>
      <c r="I47" s="54">
        <v>2357</v>
      </c>
      <c r="J47" s="54">
        <v>2440</v>
      </c>
      <c r="K47" s="54">
        <v>2461</v>
      </c>
      <c r="L47" s="53">
        <f t="shared" si="0"/>
        <v>2398.3000000000002</v>
      </c>
    </row>
    <row r="48" spans="1:12" ht="12" customHeight="1" x14ac:dyDescent="0.2">
      <c r="A48" s="52" t="str">
        <f>'Pregnant Women Participating'!A48</f>
        <v>Oklahoma</v>
      </c>
      <c r="B48" s="53">
        <v>3561</v>
      </c>
      <c r="C48" s="54">
        <v>3401</v>
      </c>
      <c r="D48" s="54">
        <v>3324</v>
      </c>
      <c r="E48" s="54">
        <v>3269</v>
      </c>
      <c r="F48" s="54">
        <v>3229</v>
      </c>
      <c r="G48" s="54">
        <v>3220</v>
      </c>
      <c r="H48" s="54">
        <v>3153</v>
      </c>
      <c r="I48" s="54">
        <v>3165</v>
      </c>
      <c r="J48" s="54">
        <v>3146</v>
      </c>
      <c r="K48" s="54">
        <v>3285</v>
      </c>
      <c r="L48" s="53">
        <f t="shared" si="0"/>
        <v>3275.3</v>
      </c>
    </row>
    <row r="49" spans="1:12" ht="12" customHeight="1" x14ac:dyDescent="0.2">
      <c r="A49" s="52" t="str">
        <f>'Pregnant Women Participating'!A49</f>
        <v>Texas</v>
      </c>
      <c r="B49" s="53">
        <v>23773</v>
      </c>
      <c r="C49" s="54">
        <v>23079</v>
      </c>
      <c r="D49" s="54">
        <v>22796</v>
      </c>
      <c r="E49" s="54">
        <v>22563</v>
      </c>
      <c r="F49" s="54">
        <v>22602</v>
      </c>
      <c r="G49" s="54">
        <v>22855</v>
      </c>
      <c r="H49" s="54">
        <v>22843</v>
      </c>
      <c r="I49" s="54">
        <v>22380</v>
      </c>
      <c r="J49" s="54">
        <v>22072</v>
      </c>
      <c r="K49" s="54">
        <v>22315</v>
      </c>
      <c r="L49" s="53">
        <f t="shared" si="0"/>
        <v>22727.8</v>
      </c>
    </row>
    <row r="50" spans="1:12" ht="12" customHeight="1" x14ac:dyDescent="0.2">
      <c r="A50" s="52" t="str">
        <f>'Pregnant Women Participating'!A50</f>
        <v>Utah</v>
      </c>
      <c r="B50" s="53">
        <v>3170</v>
      </c>
      <c r="C50" s="54">
        <v>3095</v>
      </c>
      <c r="D50" s="54">
        <v>3040</v>
      </c>
      <c r="E50" s="54">
        <v>2959</v>
      </c>
      <c r="F50" s="54">
        <v>2973</v>
      </c>
      <c r="G50" s="54">
        <v>2980</v>
      </c>
      <c r="H50" s="54">
        <v>2965</v>
      </c>
      <c r="I50" s="54">
        <v>2921</v>
      </c>
      <c r="J50" s="54">
        <v>2836</v>
      </c>
      <c r="K50" s="54">
        <v>2856</v>
      </c>
      <c r="L50" s="53">
        <f t="shared" si="0"/>
        <v>2979.5</v>
      </c>
    </row>
    <row r="51" spans="1:12" ht="12" customHeight="1" x14ac:dyDescent="0.2">
      <c r="A51" s="52" t="str">
        <f>'Pregnant Women Participating'!A51</f>
        <v>Inter-Tribal Council, AZ</v>
      </c>
      <c r="B51" s="53">
        <v>174</v>
      </c>
      <c r="C51" s="54">
        <v>177</v>
      </c>
      <c r="D51" s="54">
        <v>171</v>
      </c>
      <c r="E51" s="54">
        <v>172</v>
      </c>
      <c r="F51" s="54">
        <v>165</v>
      </c>
      <c r="G51" s="54">
        <v>172</v>
      </c>
      <c r="H51" s="54">
        <v>171</v>
      </c>
      <c r="I51" s="54">
        <v>164</v>
      </c>
      <c r="J51" s="54">
        <v>176</v>
      </c>
      <c r="K51" s="54">
        <v>176</v>
      </c>
      <c r="L51" s="53">
        <f t="shared" si="0"/>
        <v>171.8</v>
      </c>
    </row>
    <row r="52" spans="1:12" ht="12" customHeight="1" x14ac:dyDescent="0.2">
      <c r="A52" s="52" t="str">
        <f>'Pregnant Women Participating'!A52</f>
        <v>Navajo Nation, AZ</v>
      </c>
      <c r="B52" s="53">
        <v>139</v>
      </c>
      <c r="C52" s="54">
        <v>125</v>
      </c>
      <c r="D52" s="54">
        <v>127</v>
      </c>
      <c r="E52" s="54">
        <v>152</v>
      </c>
      <c r="F52" s="54">
        <v>130</v>
      </c>
      <c r="G52" s="54">
        <v>133</v>
      </c>
      <c r="H52" s="54">
        <v>126</v>
      </c>
      <c r="I52" s="54">
        <v>128</v>
      </c>
      <c r="J52" s="54">
        <v>127</v>
      </c>
      <c r="K52" s="54">
        <v>133</v>
      </c>
      <c r="L52" s="53">
        <f t="shared" si="0"/>
        <v>132</v>
      </c>
    </row>
    <row r="53" spans="1:12" ht="12" customHeight="1" x14ac:dyDescent="0.2">
      <c r="A53" s="52" t="str">
        <f>'Pregnant Women Participating'!A53</f>
        <v>Acoma, Canoncito &amp; Laguna, NM</v>
      </c>
      <c r="B53" s="53">
        <v>13</v>
      </c>
      <c r="C53" s="54">
        <v>15</v>
      </c>
      <c r="D53" s="54">
        <v>19</v>
      </c>
      <c r="E53" s="54">
        <v>15</v>
      </c>
      <c r="F53" s="54">
        <v>20</v>
      </c>
      <c r="G53" s="54">
        <v>19</v>
      </c>
      <c r="H53" s="54">
        <v>15</v>
      </c>
      <c r="I53" s="54">
        <v>17</v>
      </c>
      <c r="J53" s="54">
        <v>15</v>
      </c>
      <c r="K53" s="54">
        <v>16</v>
      </c>
      <c r="L53" s="53">
        <f t="shared" si="0"/>
        <v>16.399999999999999</v>
      </c>
    </row>
    <row r="54" spans="1:12" ht="12" customHeight="1" x14ac:dyDescent="0.2">
      <c r="A54" s="52" t="str">
        <f>'Pregnant Women Participating'!A54</f>
        <v>Eight Northern Pueblos, NM</v>
      </c>
      <c r="B54" s="53">
        <v>8</v>
      </c>
      <c r="C54" s="54">
        <v>6</v>
      </c>
      <c r="D54" s="54">
        <v>8</v>
      </c>
      <c r="E54" s="54">
        <v>8</v>
      </c>
      <c r="F54" s="54">
        <v>11</v>
      </c>
      <c r="G54" s="54">
        <v>12</v>
      </c>
      <c r="H54" s="54">
        <v>17</v>
      </c>
      <c r="I54" s="54">
        <v>20</v>
      </c>
      <c r="J54" s="54">
        <v>23</v>
      </c>
      <c r="K54" s="54">
        <v>23</v>
      </c>
      <c r="L54" s="53">
        <f t="shared" si="0"/>
        <v>13.6</v>
      </c>
    </row>
    <row r="55" spans="1:12" ht="12" customHeight="1" x14ac:dyDescent="0.2">
      <c r="A55" s="52" t="str">
        <f>'Pregnant Women Participating'!A55</f>
        <v>Five Sandoval Pueblos, NM</v>
      </c>
      <c r="B55" s="53">
        <v>10</v>
      </c>
      <c r="C55" s="54">
        <v>10</v>
      </c>
      <c r="D55" s="54">
        <v>7</v>
      </c>
      <c r="E55" s="54">
        <v>11</v>
      </c>
      <c r="F55" s="54">
        <v>9</v>
      </c>
      <c r="G55" s="54">
        <v>8</v>
      </c>
      <c r="H55" s="54">
        <v>8</v>
      </c>
      <c r="I55" s="54">
        <v>7</v>
      </c>
      <c r="J55" s="54">
        <v>8</v>
      </c>
      <c r="K55" s="54">
        <v>9</v>
      </c>
      <c r="L55" s="53">
        <f t="shared" si="0"/>
        <v>8.6999999999999993</v>
      </c>
    </row>
    <row r="56" spans="1:12" ht="12" customHeight="1" x14ac:dyDescent="0.2">
      <c r="A56" s="52" t="str">
        <f>'Pregnant Women Participating'!A56</f>
        <v>Isleta Pueblo, NM</v>
      </c>
      <c r="B56" s="53">
        <v>34</v>
      </c>
      <c r="C56" s="54">
        <v>31</v>
      </c>
      <c r="D56" s="54">
        <v>32</v>
      </c>
      <c r="E56" s="54">
        <v>35</v>
      </c>
      <c r="F56" s="54">
        <v>35</v>
      </c>
      <c r="G56" s="54">
        <v>37</v>
      </c>
      <c r="H56" s="54">
        <v>41</v>
      </c>
      <c r="I56" s="54">
        <v>40</v>
      </c>
      <c r="J56" s="54">
        <v>39</v>
      </c>
      <c r="K56" s="54">
        <v>41</v>
      </c>
      <c r="L56" s="53">
        <f t="shared" si="0"/>
        <v>36.5</v>
      </c>
    </row>
    <row r="57" spans="1:12" ht="12" customHeight="1" x14ac:dyDescent="0.2">
      <c r="A57" s="52" t="str">
        <f>'Pregnant Women Participating'!A57</f>
        <v>San Felipe Pueblo, NM</v>
      </c>
      <c r="B57" s="53">
        <v>11</v>
      </c>
      <c r="C57" s="54">
        <v>12</v>
      </c>
      <c r="D57" s="54">
        <v>9</v>
      </c>
      <c r="E57" s="54">
        <v>11</v>
      </c>
      <c r="F57" s="54">
        <v>12</v>
      </c>
      <c r="G57" s="54">
        <v>10</v>
      </c>
      <c r="H57" s="54">
        <v>10</v>
      </c>
      <c r="I57" s="54">
        <v>8</v>
      </c>
      <c r="J57" s="54">
        <v>8</v>
      </c>
      <c r="K57" s="54">
        <v>11</v>
      </c>
      <c r="L57" s="53">
        <f t="shared" si="0"/>
        <v>10.199999999999999</v>
      </c>
    </row>
    <row r="58" spans="1:12" ht="12" customHeight="1" x14ac:dyDescent="0.2">
      <c r="A58" s="52" t="str">
        <f>'Pregnant Women Participating'!A58</f>
        <v>Santo Domingo Tribe, NM</v>
      </c>
      <c r="B58" s="53">
        <v>5</v>
      </c>
      <c r="C58" s="54">
        <v>3</v>
      </c>
      <c r="D58" s="54">
        <v>1</v>
      </c>
      <c r="E58" s="54">
        <v>1</v>
      </c>
      <c r="F58" s="54">
        <v>1</v>
      </c>
      <c r="G58" s="54">
        <v>1</v>
      </c>
      <c r="H58" s="54">
        <v>4</v>
      </c>
      <c r="I58" s="54">
        <v>5</v>
      </c>
      <c r="J58" s="54">
        <v>5</v>
      </c>
      <c r="K58" s="54">
        <v>5</v>
      </c>
      <c r="L58" s="53">
        <f t="shared" si="0"/>
        <v>3.1</v>
      </c>
    </row>
    <row r="59" spans="1:12" ht="12" customHeight="1" x14ac:dyDescent="0.2">
      <c r="A59" s="52" t="str">
        <f>'Pregnant Women Participating'!A59</f>
        <v>Zuni Pueblo, NM</v>
      </c>
      <c r="B59" s="53">
        <v>47</v>
      </c>
      <c r="C59" s="54">
        <v>41</v>
      </c>
      <c r="D59" s="54">
        <v>43</v>
      </c>
      <c r="E59" s="54">
        <v>45</v>
      </c>
      <c r="F59" s="54">
        <v>48</v>
      </c>
      <c r="G59" s="54">
        <v>47</v>
      </c>
      <c r="H59" s="54">
        <v>45</v>
      </c>
      <c r="I59" s="54">
        <v>45</v>
      </c>
      <c r="J59" s="54">
        <v>44</v>
      </c>
      <c r="K59" s="54">
        <v>41</v>
      </c>
      <c r="L59" s="53">
        <f t="shared" si="0"/>
        <v>44.6</v>
      </c>
    </row>
    <row r="60" spans="1:12" ht="12" customHeight="1" x14ac:dyDescent="0.2">
      <c r="A60" s="52" t="str">
        <f>'Pregnant Women Participating'!A60</f>
        <v>Cherokee Nation, OK</v>
      </c>
      <c r="B60" s="53">
        <v>198</v>
      </c>
      <c r="C60" s="54">
        <v>190</v>
      </c>
      <c r="D60" s="54">
        <v>198</v>
      </c>
      <c r="E60" s="54">
        <v>206</v>
      </c>
      <c r="F60" s="54">
        <v>207</v>
      </c>
      <c r="G60" s="54">
        <v>214</v>
      </c>
      <c r="H60" s="54">
        <v>209</v>
      </c>
      <c r="I60" s="54">
        <v>209</v>
      </c>
      <c r="J60" s="54">
        <v>201</v>
      </c>
      <c r="K60" s="54">
        <v>217</v>
      </c>
      <c r="L60" s="53">
        <f t="shared" si="0"/>
        <v>204.9</v>
      </c>
    </row>
    <row r="61" spans="1:12" ht="12" customHeight="1" x14ac:dyDescent="0.2">
      <c r="A61" s="52" t="str">
        <f>'Pregnant Women Participating'!A61</f>
        <v>Chickasaw Nation, OK</v>
      </c>
      <c r="B61" s="53">
        <v>185</v>
      </c>
      <c r="C61" s="54">
        <v>188</v>
      </c>
      <c r="D61" s="54">
        <v>190</v>
      </c>
      <c r="E61" s="54">
        <v>196</v>
      </c>
      <c r="F61" s="54">
        <v>187</v>
      </c>
      <c r="G61" s="54">
        <v>198</v>
      </c>
      <c r="H61" s="54">
        <v>193</v>
      </c>
      <c r="I61" s="54">
        <v>183</v>
      </c>
      <c r="J61" s="54">
        <v>177</v>
      </c>
      <c r="K61" s="54">
        <v>190</v>
      </c>
      <c r="L61" s="53">
        <f t="shared" si="0"/>
        <v>188.7</v>
      </c>
    </row>
    <row r="62" spans="1:12" ht="12" customHeight="1" x14ac:dyDescent="0.2">
      <c r="A62" s="52" t="str">
        <f>'Pregnant Women Participating'!A62</f>
        <v>Choctaw Nation, OK</v>
      </c>
      <c r="B62" s="53">
        <v>176</v>
      </c>
      <c r="C62" s="54">
        <v>185</v>
      </c>
      <c r="D62" s="54">
        <v>189</v>
      </c>
      <c r="E62" s="54">
        <v>187</v>
      </c>
      <c r="F62" s="54">
        <v>198</v>
      </c>
      <c r="G62" s="54">
        <v>187</v>
      </c>
      <c r="H62" s="54">
        <v>189</v>
      </c>
      <c r="I62" s="54">
        <v>193</v>
      </c>
      <c r="J62" s="54">
        <v>192</v>
      </c>
      <c r="K62" s="54">
        <v>208</v>
      </c>
      <c r="L62" s="53">
        <f t="shared" si="0"/>
        <v>190.4</v>
      </c>
    </row>
    <row r="63" spans="1:12" ht="12" customHeight="1" x14ac:dyDescent="0.2">
      <c r="A63" s="52" t="str">
        <f>'Pregnant Women Participating'!A63</f>
        <v>Citizen Potawatomi Nation, OK</v>
      </c>
      <c r="B63" s="53">
        <v>43</v>
      </c>
      <c r="C63" s="54">
        <v>47</v>
      </c>
      <c r="D63" s="54">
        <v>44</v>
      </c>
      <c r="E63" s="54">
        <v>44</v>
      </c>
      <c r="F63" s="54">
        <v>46</v>
      </c>
      <c r="G63" s="54">
        <v>43</v>
      </c>
      <c r="H63" s="54">
        <v>44</v>
      </c>
      <c r="I63" s="54">
        <v>43</v>
      </c>
      <c r="J63" s="54">
        <v>41</v>
      </c>
      <c r="K63" s="54">
        <v>37</v>
      </c>
      <c r="L63" s="53">
        <f t="shared" si="0"/>
        <v>43.2</v>
      </c>
    </row>
    <row r="64" spans="1:12" ht="12" customHeight="1" x14ac:dyDescent="0.2">
      <c r="A64" s="52" t="str">
        <f>'Pregnant Women Participating'!A64</f>
        <v>Inter-Tribal Council, OK</v>
      </c>
      <c r="B64" s="53">
        <v>30</v>
      </c>
      <c r="C64" s="54">
        <v>25</v>
      </c>
      <c r="D64" s="54">
        <v>31</v>
      </c>
      <c r="E64" s="54">
        <v>30</v>
      </c>
      <c r="F64" s="54">
        <v>31</v>
      </c>
      <c r="G64" s="54">
        <v>33</v>
      </c>
      <c r="H64" s="54">
        <v>37</v>
      </c>
      <c r="I64" s="54">
        <v>38</v>
      </c>
      <c r="J64" s="54">
        <v>45</v>
      </c>
      <c r="K64" s="54">
        <v>48</v>
      </c>
      <c r="L64" s="53">
        <f t="shared" si="0"/>
        <v>34.799999999999997</v>
      </c>
    </row>
    <row r="65" spans="1:12" ht="12" customHeight="1" x14ac:dyDescent="0.2">
      <c r="A65" s="52" t="str">
        <f>'Pregnant Women Participating'!A65</f>
        <v>Muscogee Creek Nation, OK</v>
      </c>
      <c r="B65" s="53">
        <v>66</v>
      </c>
      <c r="C65" s="54">
        <v>61</v>
      </c>
      <c r="D65" s="54">
        <v>60</v>
      </c>
      <c r="E65" s="54">
        <v>68</v>
      </c>
      <c r="F65" s="54">
        <v>77</v>
      </c>
      <c r="G65" s="54">
        <v>83</v>
      </c>
      <c r="H65" s="54">
        <v>78</v>
      </c>
      <c r="I65" s="54">
        <v>74</v>
      </c>
      <c r="J65" s="54">
        <v>64</v>
      </c>
      <c r="K65" s="54">
        <v>63</v>
      </c>
      <c r="L65" s="53">
        <f t="shared" si="0"/>
        <v>69.400000000000006</v>
      </c>
    </row>
    <row r="66" spans="1:12" ht="12" customHeight="1" x14ac:dyDescent="0.2">
      <c r="A66" s="52" t="str">
        <f>'Pregnant Women Participating'!A66</f>
        <v>Osage Tribal Council, OK</v>
      </c>
      <c r="B66" s="53">
        <v>58</v>
      </c>
      <c r="C66" s="54">
        <v>50</v>
      </c>
      <c r="D66" s="54">
        <v>44</v>
      </c>
      <c r="E66" s="54">
        <v>44</v>
      </c>
      <c r="F66" s="54">
        <v>50</v>
      </c>
      <c r="G66" s="54">
        <v>54</v>
      </c>
      <c r="H66" s="54">
        <v>55</v>
      </c>
      <c r="I66" s="54">
        <v>53</v>
      </c>
      <c r="J66" s="54">
        <v>47</v>
      </c>
      <c r="K66" s="54">
        <v>53</v>
      </c>
      <c r="L66" s="53">
        <f t="shared" si="0"/>
        <v>50.8</v>
      </c>
    </row>
    <row r="67" spans="1:12" ht="12" customHeight="1" x14ac:dyDescent="0.2">
      <c r="A67" s="52" t="str">
        <f>'Pregnant Women Participating'!A67</f>
        <v>Otoe-Missouria Tribe, OK</v>
      </c>
      <c r="B67" s="53">
        <v>15</v>
      </c>
      <c r="C67" s="54">
        <v>16</v>
      </c>
      <c r="D67" s="54">
        <v>15</v>
      </c>
      <c r="E67" s="54">
        <v>18</v>
      </c>
      <c r="F67" s="54">
        <v>15</v>
      </c>
      <c r="G67" s="54">
        <v>20</v>
      </c>
      <c r="H67" s="54">
        <v>18</v>
      </c>
      <c r="I67" s="54">
        <v>17</v>
      </c>
      <c r="J67" s="54">
        <v>16</v>
      </c>
      <c r="K67" s="54">
        <v>14</v>
      </c>
      <c r="L67" s="53">
        <f t="shared" si="0"/>
        <v>16.399999999999999</v>
      </c>
    </row>
    <row r="68" spans="1:12" ht="12" customHeight="1" x14ac:dyDescent="0.2">
      <c r="A68" s="52" t="str">
        <f>'Pregnant Women Participating'!A68</f>
        <v>Wichita, Caddo &amp; Delaware (WCD), OK</v>
      </c>
      <c r="B68" s="53">
        <v>148</v>
      </c>
      <c r="C68" s="54">
        <v>133</v>
      </c>
      <c r="D68" s="54">
        <v>130</v>
      </c>
      <c r="E68" s="54">
        <v>134</v>
      </c>
      <c r="F68" s="54">
        <v>129</v>
      </c>
      <c r="G68" s="54">
        <v>152</v>
      </c>
      <c r="H68" s="54">
        <v>138</v>
      </c>
      <c r="I68" s="54">
        <v>132</v>
      </c>
      <c r="J68" s="54">
        <v>130</v>
      </c>
      <c r="K68" s="54">
        <v>129</v>
      </c>
      <c r="L68" s="53">
        <f t="shared" si="0"/>
        <v>135.5</v>
      </c>
    </row>
    <row r="69" spans="1:12" s="58" customFormat="1" ht="24.75" customHeight="1" x14ac:dyDescent="0.2">
      <c r="A69" s="55" t="str">
        <f>'Pregnant Women Participating'!A69</f>
        <v>Southwest Region</v>
      </c>
      <c r="B69" s="56">
        <v>43961</v>
      </c>
      <c r="C69" s="57">
        <v>42515</v>
      </c>
      <c r="D69" s="57">
        <v>41940</v>
      </c>
      <c r="E69" s="57">
        <v>41828</v>
      </c>
      <c r="F69" s="57">
        <v>41846</v>
      </c>
      <c r="G69" s="57">
        <v>42207</v>
      </c>
      <c r="H69" s="57">
        <v>42410</v>
      </c>
      <c r="I69" s="57">
        <v>41914</v>
      </c>
      <c r="J69" s="57">
        <v>41454</v>
      </c>
      <c r="K69" s="57">
        <v>41963</v>
      </c>
      <c r="L69" s="56">
        <f t="shared" si="0"/>
        <v>42203.8</v>
      </c>
    </row>
    <row r="70" spans="1:12" ht="12" customHeight="1" x14ac:dyDescent="0.2">
      <c r="A70" s="52" t="str">
        <f>'Pregnant Women Participating'!A70</f>
        <v>Colorado</v>
      </c>
      <c r="B70" s="53">
        <v>4999</v>
      </c>
      <c r="C70" s="54">
        <v>4897</v>
      </c>
      <c r="D70" s="54">
        <v>4801</v>
      </c>
      <c r="E70" s="54">
        <v>4729</v>
      </c>
      <c r="F70" s="54">
        <v>4785</v>
      </c>
      <c r="G70" s="54">
        <v>4813</v>
      </c>
      <c r="H70" s="54">
        <v>4768</v>
      </c>
      <c r="I70" s="54">
        <v>4668</v>
      </c>
      <c r="J70" s="54">
        <v>4674</v>
      </c>
      <c r="K70" s="54">
        <v>4589</v>
      </c>
      <c r="L70" s="53">
        <f t="shared" si="0"/>
        <v>4772.3</v>
      </c>
    </row>
    <row r="71" spans="1:12" ht="12" customHeight="1" x14ac:dyDescent="0.2">
      <c r="A71" s="52" t="str">
        <f>'Pregnant Women Participating'!A71</f>
        <v>Kansas</v>
      </c>
      <c r="B71" s="53">
        <v>2440</v>
      </c>
      <c r="C71" s="54">
        <v>2296</v>
      </c>
      <c r="D71" s="54">
        <v>2258</v>
      </c>
      <c r="E71" s="54">
        <v>2270</v>
      </c>
      <c r="F71" s="54">
        <v>2280</v>
      </c>
      <c r="G71" s="54">
        <v>2344</v>
      </c>
      <c r="H71" s="54">
        <v>2302</v>
      </c>
      <c r="I71" s="54">
        <v>2225</v>
      </c>
      <c r="J71" s="54">
        <v>2291</v>
      </c>
      <c r="K71" s="54">
        <v>2269</v>
      </c>
      <c r="L71" s="53">
        <f t="shared" si="0"/>
        <v>2297.5</v>
      </c>
    </row>
    <row r="72" spans="1:12" ht="12" customHeight="1" x14ac:dyDescent="0.2">
      <c r="A72" s="52" t="str">
        <f>'Pregnant Women Participating'!A72</f>
        <v>Missouri</v>
      </c>
      <c r="B72" s="53">
        <v>4736</v>
      </c>
      <c r="C72" s="54">
        <v>4651</v>
      </c>
      <c r="D72" s="54">
        <v>4474</v>
      </c>
      <c r="E72" s="54">
        <v>4438</v>
      </c>
      <c r="F72" s="54">
        <v>4429</v>
      </c>
      <c r="G72" s="54">
        <v>4459</v>
      </c>
      <c r="H72" s="54">
        <v>4463</v>
      </c>
      <c r="I72" s="54">
        <v>4393</v>
      </c>
      <c r="J72" s="54">
        <v>4397</v>
      </c>
      <c r="K72" s="54">
        <v>4396</v>
      </c>
      <c r="L72" s="53">
        <f t="shared" si="0"/>
        <v>4483.6000000000004</v>
      </c>
    </row>
    <row r="73" spans="1:12" ht="12" customHeight="1" x14ac:dyDescent="0.2">
      <c r="A73" s="52" t="str">
        <f>'Pregnant Women Participating'!A73</f>
        <v>Montana</v>
      </c>
      <c r="B73" s="53">
        <v>838</v>
      </c>
      <c r="C73" s="54">
        <v>809</v>
      </c>
      <c r="D73" s="54">
        <v>812</v>
      </c>
      <c r="E73" s="54">
        <v>822</v>
      </c>
      <c r="F73" s="54">
        <v>815</v>
      </c>
      <c r="G73" s="54">
        <v>812</v>
      </c>
      <c r="H73" s="54">
        <v>828</v>
      </c>
      <c r="I73" s="54">
        <v>803</v>
      </c>
      <c r="J73" s="54">
        <v>831</v>
      </c>
      <c r="K73" s="54">
        <v>836</v>
      </c>
      <c r="L73" s="53">
        <f t="shared" si="0"/>
        <v>820.6</v>
      </c>
    </row>
    <row r="74" spans="1:12" ht="12" customHeight="1" x14ac:dyDescent="0.2">
      <c r="A74" s="52" t="str">
        <f>'Pregnant Women Participating'!A74</f>
        <v>Nebraska</v>
      </c>
      <c r="B74" s="53">
        <v>1158</v>
      </c>
      <c r="C74" s="54">
        <v>1132</v>
      </c>
      <c r="D74" s="54">
        <v>1120</v>
      </c>
      <c r="E74" s="54">
        <v>1140</v>
      </c>
      <c r="F74" s="54">
        <v>1144</v>
      </c>
      <c r="G74" s="54">
        <v>1162</v>
      </c>
      <c r="H74" s="54">
        <v>1136</v>
      </c>
      <c r="I74" s="54">
        <v>1124</v>
      </c>
      <c r="J74" s="54">
        <v>1100</v>
      </c>
      <c r="K74" s="54">
        <v>1095</v>
      </c>
      <c r="L74" s="53">
        <f t="shared" si="0"/>
        <v>1131.0999999999999</v>
      </c>
    </row>
    <row r="75" spans="1:12" ht="12" customHeight="1" x14ac:dyDescent="0.2">
      <c r="A75" s="52" t="str">
        <f>'Pregnant Women Participating'!A75</f>
        <v>North Dakota</v>
      </c>
      <c r="B75" s="53">
        <v>433</v>
      </c>
      <c r="C75" s="54">
        <v>431</v>
      </c>
      <c r="D75" s="54">
        <v>425</v>
      </c>
      <c r="E75" s="54">
        <v>410</v>
      </c>
      <c r="F75" s="54">
        <v>407</v>
      </c>
      <c r="G75" s="54">
        <v>418</v>
      </c>
      <c r="H75" s="54">
        <v>409</v>
      </c>
      <c r="I75" s="54">
        <v>408</v>
      </c>
      <c r="J75" s="54">
        <v>432</v>
      </c>
      <c r="K75" s="54">
        <v>429</v>
      </c>
      <c r="L75" s="53">
        <f t="shared" si="0"/>
        <v>420.2</v>
      </c>
    </row>
    <row r="76" spans="1:12" ht="12" customHeight="1" x14ac:dyDescent="0.2">
      <c r="A76" s="52" t="str">
        <f>'Pregnant Women Participating'!A76</f>
        <v>South Dakota</v>
      </c>
      <c r="B76" s="53">
        <v>675</v>
      </c>
      <c r="C76" s="54">
        <v>666</v>
      </c>
      <c r="D76" s="54">
        <v>646</v>
      </c>
      <c r="E76" s="54">
        <v>652</v>
      </c>
      <c r="F76" s="54">
        <v>667</v>
      </c>
      <c r="G76" s="54">
        <v>676</v>
      </c>
      <c r="H76" s="54">
        <v>672</v>
      </c>
      <c r="I76" s="54">
        <v>688</v>
      </c>
      <c r="J76" s="54">
        <v>668</v>
      </c>
      <c r="K76" s="54">
        <v>650</v>
      </c>
      <c r="L76" s="53">
        <f t="shared" si="0"/>
        <v>666</v>
      </c>
    </row>
    <row r="77" spans="1:12" ht="12" customHeight="1" x14ac:dyDescent="0.2">
      <c r="A77" s="52" t="str">
        <f>'Pregnant Women Participating'!A77</f>
        <v>Wyoming</v>
      </c>
      <c r="B77" s="53">
        <v>480</v>
      </c>
      <c r="C77" s="54">
        <v>450</v>
      </c>
      <c r="D77" s="54">
        <v>471</v>
      </c>
      <c r="E77" s="54">
        <v>464</v>
      </c>
      <c r="F77" s="54">
        <v>446</v>
      </c>
      <c r="G77" s="54">
        <v>453</v>
      </c>
      <c r="H77" s="54">
        <v>462</v>
      </c>
      <c r="I77" s="54">
        <v>452</v>
      </c>
      <c r="J77" s="54">
        <v>437</v>
      </c>
      <c r="K77" s="54">
        <v>441</v>
      </c>
      <c r="L77" s="53">
        <f t="shared" si="0"/>
        <v>455.6</v>
      </c>
    </row>
    <row r="78" spans="1:12" ht="12" customHeight="1" x14ac:dyDescent="0.2">
      <c r="A78" s="52" t="str">
        <f>'Pregnant Women Participating'!A78</f>
        <v>Ute Mountain Ute Tribe, CO</v>
      </c>
      <c r="B78" s="53">
        <v>4</v>
      </c>
      <c r="C78" s="54">
        <v>3</v>
      </c>
      <c r="D78" s="54">
        <v>2</v>
      </c>
      <c r="E78" s="54">
        <v>6</v>
      </c>
      <c r="F78" s="54">
        <v>6</v>
      </c>
      <c r="G78" s="54">
        <v>7</v>
      </c>
      <c r="H78" s="54">
        <v>7</v>
      </c>
      <c r="I78" s="54">
        <v>8</v>
      </c>
      <c r="J78" s="54">
        <v>8</v>
      </c>
      <c r="K78" s="54">
        <v>8</v>
      </c>
      <c r="L78" s="53">
        <f t="shared" si="0"/>
        <v>5.9</v>
      </c>
    </row>
    <row r="79" spans="1:12" ht="12" customHeight="1" x14ac:dyDescent="0.2">
      <c r="A79" s="52" t="str">
        <f>'Pregnant Women Participating'!A79</f>
        <v>Omaha Sioux, NE</v>
      </c>
      <c r="B79" s="53">
        <v>2</v>
      </c>
      <c r="C79" s="54">
        <v>2</v>
      </c>
      <c r="D79" s="54">
        <v>2</v>
      </c>
      <c r="E79" s="54">
        <v>2</v>
      </c>
      <c r="F79" s="54">
        <v>2</v>
      </c>
      <c r="G79" s="54">
        <v>2</v>
      </c>
      <c r="H79" s="54">
        <v>2</v>
      </c>
      <c r="I79" s="54">
        <v>2</v>
      </c>
      <c r="J79" s="54">
        <v>2</v>
      </c>
      <c r="K79" s="54">
        <v>2</v>
      </c>
      <c r="L79" s="53">
        <f t="shared" si="0"/>
        <v>2</v>
      </c>
    </row>
    <row r="80" spans="1:12" ht="12" customHeight="1" x14ac:dyDescent="0.2">
      <c r="A80" s="52" t="str">
        <f>'Pregnant Women Participating'!A80</f>
        <v>Santee Sioux, NE</v>
      </c>
      <c r="B80" s="53">
        <v>0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1</v>
      </c>
      <c r="L80" s="53">
        <f t="shared" si="0"/>
        <v>0.1</v>
      </c>
    </row>
    <row r="81" spans="1:12" ht="12" customHeight="1" x14ac:dyDescent="0.2">
      <c r="A81" s="52" t="str">
        <f>'Pregnant Women Participating'!A81</f>
        <v>Winnebago Tribe, NE</v>
      </c>
      <c r="B81" s="53">
        <v>3</v>
      </c>
      <c r="C81" s="54">
        <v>5</v>
      </c>
      <c r="D81" s="54">
        <v>4</v>
      </c>
      <c r="E81" s="54">
        <v>3</v>
      </c>
      <c r="F81" s="54">
        <v>2</v>
      </c>
      <c r="G81" s="54">
        <v>3</v>
      </c>
      <c r="H81" s="54">
        <v>2</v>
      </c>
      <c r="I81" s="54">
        <v>2</v>
      </c>
      <c r="J81" s="54">
        <v>3</v>
      </c>
      <c r="K81" s="54">
        <v>3</v>
      </c>
      <c r="L81" s="53">
        <f t="shared" si="0"/>
        <v>3</v>
      </c>
    </row>
    <row r="82" spans="1:12" ht="12" customHeight="1" x14ac:dyDescent="0.2">
      <c r="A82" s="52" t="str">
        <f>'Pregnant Women Participating'!A82</f>
        <v>Standing Rock Sioux Tribe, ND</v>
      </c>
      <c r="B82" s="53">
        <v>5</v>
      </c>
      <c r="C82" s="54">
        <v>6</v>
      </c>
      <c r="D82" s="54">
        <v>5</v>
      </c>
      <c r="E82" s="54">
        <v>6</v>
      </c>
      <c r="F82" s="54">
        <v>8</v>
      </c>
      <c r="G82" s="54">
        <v>8</v>
      </c>
      <c r="H82" s="54">
        <v>7</v>
      </c>
      <c r="I82" s="54">
        <v>7</v>
      </c>
      <c r="J82" s="54">
        <v>5</v>
      </c>
      <c r="K82" s="54">
        <v>6</v>
      </c>
      <c r="L82" s="53">
        <f t="shared" si="0"/>
        <v>6.3</v>
      </c>
    </row>
    <row r="83" spans="1:12" ht="12" customHeight="1" x14ac:dyDescent="0.2">
      <c r="A83" s="52" t="str">
        <f>'Pregnant Women Participating'!A83</f>
        <v>Three Affiliated Tribes, ND</v>
      </c>
      <c r="B83" s="53">
        <v>1</v>
      </c>
      <c r="C83" s="54">
        <v>0</v>
      </c>
      <c r="D83" s="54">
        <v>1</v>
      </c>
      <c r="E83" s="54">
        <v>1</v>
      </c>
      <c r="F83" s="54">
        <v>0</v>
      </c>
      <c r="G83" s="54">
        <v>0</v>
      </c>
      <c r="H83" s="54">
        <v>0</v>
      </c>
      <c r="I83" s="54">
        <v>1</v>
      </c>
      <c r="J83" s="54">
        <v>2</v>
      </c>
      <c r="K83" s="54">
        <v>2</v>
      </c>
      <c r="L83" s="53">
        <f t="shared" si="0"/>
        <v>0.8</v>
      </c>
    </row>
    <row r="84" spans="1:12" ht="12" customHeight="1" x14ac:dyDescent="0.2">
      <c r="A84" s="52" t="str">
        <f>'Pregnant Women Participating'!A84</f>
        <v>Cheyenne River Sioux, SD</v>
      </c>
      <c r="B84" s="53">
        <v>22</v>
      </c>
      <c r="C84" s="54">
        <v>16</v>
      </c>
      <c r="D84" s="54">
        <v>14</v>
      </c>
      <c r="E84" s="54">
        <v>14</v>
      </c>
      <c r="F84" s="54">
        <v>13</v>
      </c>
      <c r="G84" s="54">
        <v>15</v>
      </c>
      <c r="H84" s="54">
        <v>12</v>
      </c>
      <c r="I84" s="54">
        <v>12</v>
      </c>
      <c r="J84" s="54">
        <v>11</v>
      </c>
      <c r="K84" s="54">
        <v>10</v>
      </c>
      <c r="L84" s="53">
        <f t="shared" si="0"/>
        <v>13.9</v>
      </c>
    </row>
    <row r="85" spans="1:12" ht="12" customHeight="1" x14ac:dyDescent="0.2">
      <c r="A85" s="52" t="str">
        <f>'Pregnant Women Participating'!A85</f>
        <v>Rosebud Sioux, SD</v>
      </c>
      <c r="B85" s="53">
        <v>33</v>
      </c>
      <c r="C85" s="54">
        <v>17</v>
      </c>
      <c r="D85" s="54">
        <v>18</v>
      </c>
      <c r="E85" s="54">
        <v>17</v>
      </c>
      <c r="F85" s="54">
        <v>12</v>
      </c>
      <c r="G85" s="54">
        <v>16</v>
      </c>
      <c r="H85" s="54">
        <v>13</v>
      </c>
      <c r="I85" s="54">
        <v>10</v>
      </c>
      <c r="J85" s="54">
        <v>12</v>
      </c>
      <c r="K85" s="54">
        <v>21</v>
      </c>
      <c r="L85" s="53">
        <f t="shared" si="0"/>
        <v>16.899999999999999</v>
      </c>
    </row>
    <row r="86" spans="1:12" ht="12" customHeight="1" x14ac:dyDescent="0.2">
      <c r="A86" s="52" t="str">
        <f>'Pregnant Women Participating'!A86</f>
        <v>Northern Arapahoe, WY</v>
      </c>
      <c r="B86" s="53">
        <v>9</v>
      </c>
      <c r="C86" s="54">
        <v>4</v>
      </c>
      <c r="D86" s="54">
        <v>5</v>
      </c>
      <c r="E86" s="54">
        <v>5</v>
      </c>
      <c r="F86" s="54">
        <v>6</v>
      </c>
      <c r="G86" s="54">
        <v>8</v>
      </c>
      <c r="H86" s="54">
        <v>11</v>
      </c>
      <c r="I86" s="54">
        <v>11</v>
      </c>
      <c r="J86" s="54">
        <v>10</v>
      </c>
      <c r="K86" s="54">
        <v>11</v>
      </c>
      <c r="L86" s="53">
        <f t="shared" si="0"/>
        <v>8</v>
      </c>
    </row>
    <row r="87" spans="1:12" ht="12" customHeight="1" x14ac:dyDescent="0.2">
      <c r="A87" s="52" t="str">
        <f>'Pregnant Women Participating'!A87</f>
        <v>Shoshone Tribe, WY</v>
      </c>
      <c r="B87" s="53">
        <v>5</v>
      </c>
      <c r="C87" s="54">
        <v>5</v>
      </c>
      <c r="D87" s="54">
        <v>5</v>
      </c>
      <c r="E87" s="54">
        <v>5</v>
      </c>
      <c r="F87" s="54">
        <v>5</v>
      </c>
      <c r="G87" s="54">
        <v>5</v>
      </c>
      <c r="H87" s="54">
        <v>4</v>
      </c>
      <c r="I87" s="54">
        <v>4</v>
      </c>
      <c r="J87" s="54">
        <v>3</v>
      </c>
      <c r="K87" s="54">
        <v>2</v>
      </c>
      <c r="L87" s="53">
        <f t="shared" si="0"/>
        <v>4.3</v>
      </c>
    </row>
    <row r="88" spans="1:12" s="58" customFormat="1" ht="24.75" customHeight="1" x14ac:dyDescent="0.2">
      <c r="A88" s="55" t="str">
        <f>'Pregnant Women Participating'!A88</f>
        <v>Mountain Plains</v>
      </c>
      <c r="B88" s="56">
        <v>15843</v>
      </c>
      <c r="C88" s="57">
        <v>15390</v>
      </c>
      <c r="D88" s="57">
        <v>15063</v>
      </c>
      <c r="E88" s="57">
        <v>14984</v>
      </c>
      <c r="F88" s="57">
        <v>15027</v>
      </c>
      <c r="G88" s="57">
        <v>15201</v>
      </c>
      <c r="H88" s="57">
        <v>15098</v>
      </c>
      <c r="I88" s="57">
        <v>14818</v>
      </c>
      <c r="J88" s="57">
        <v>14886</v>
      </c>
      <c r="K88" s="57">
        <v>14771</v>
      </c>
      <c r="L88" s="56">
        <f t="shared" si="0"/>
        <v>15108.1</v>
      </c>
    </row>
    <row r="89" spans="1:12" ht="12" customHeight="1" x14ac:dyDescent="0.2">
      <c r="A89" s="59" t="str">
        <f>'Pregnant Women Participating'!A89</f>
        <v>Alaska</v>
      </c>
      <c r="B89" s="53">
        <v>942</v>
      </c>
      <c r="C89" s="54">
        <v>943</v>
      </c>
      <c r="D89" s="54">
        <v>935</v>
      </c>
      <c r="E89" s="54">
        <v>925</v>
      </c>
      <c r="F89" s="54">
        <v>904</v>
      </c>
      <c r="G89" s="54">
        <v>897</v>
      </c>
      <c r="H89" s="54">
        <v>863</v>
      </c>
      <c r="I89" s="54">
        <v>884</v>
      </c>
      <c r="J89" s="54">
        <v>890</v>
      </c>
      <c r="K89" s="54">
        <v>897</v>
      </c>
      <c r="L89" s="53">
        <f t="shared" si="0"/>
        <v>908</v>
      </c>
    </row>
    <row r="90" spans="1:12" ht="12" customHeight="1" x14ac:dyDescent="0.2">
      <c r="A90" s="59" t="str">
        <f>'Pregnant Women Participating'!A90</f>
        <v>American Samoa</v>
      </c>
      <c r="B90" s="53">
        <v>47</v>
      </c>
      <c r="C90" s="54">
        <v>40</v>
      </c>
      <c r="D90" s="54">
        <v>41</v>
      </c>
      <c r="E90" s="54">
        <v>43</v>
      </c>
      <c r="F90" s="54">
        <v>39</v>
      </c>
      <c r="G90" s="54">
        <v>44</v>
      </c>
      <c r="H90" s="54">
        <v>41</v>
      </c>
      <c r="I90" s="54">
        <v>37</v>
      </c>
      <c r="J90" s="54">
        <v>38</v>
      </c>
      <c r="K90" s="54">
        <v>32</v>
      </c>
      <c r="L90" s="53">
        <f t="shared" si="0"/>
        <v>40.200000000000003</v>
      </c>
    </row>
    <row r="91" spans="1:12" ht="12" customHeight="1" x14ac:dyDescent="0.2">
      <c r="A91" s="59" t="str">
        <f>'Pregnant Women Participating'!A91</f>
        <v>California</v>
      </c>
      <c r="B91" s="53">
        <v>45804</v>
      </c>
      <c r="C91" s="54">
        <v>44582</v>
      </c>
      <c r="D91" s="54">
        <v>44491</v>
      </c>
      <c r="E91" s="54">
        <v>44634</v>
      </c>
      <c r="F91" s="54">
        <v>44408</v>
      </c>
      <c r="G91" s="54">
        <v>44569</v>
      </c>
      <c r="H91" s="54">
        <v>44615</v>
      </c>
      <c r="I91" s="54">
        <v>44088</v>
      </c>
      <c r="J91" s="54">
        <v>43848</v>
      </c>
      <c r="K91" s="54">
        <v>43874</v>
      </c>
      <c r="L91" s="53">
        <f t="shared" si="0"/>
        <v>44491.3</v>
      </c>
    </row>
    <row r="92" spans="1:12" ht="12" customHeight="1" x14ac:dyDescent="0.2">
      <c r="A92" s="59" t="str">
        <f>'Pregnant Women Participating'!A92</f>
        <v>Guam</v>
      </c>
      <c r="B92" s="53">
        <v>232</v>
      </c>
      <c r="C92" s="54">
        <v>225</v>
      </c>
      <c r="D92" s="54">
        <v>214</v>
      </c>
      <c r="E92" s="54">
        <v>215</v>
      </c>
      <c r="F92" s="54">
        <v>216</v>
      </c>
      <c r="G92" s="54">
        <v>222</v>
      </c>
      <c r="H92" s="54">
        <v>224</v>
      </c>
      <c r="I92" s="54">
        <v>213</v>
      </c>
      <c r="J92" s="54">
        <v>211</v>
      </c>
      <c r="K92" s="54">
        <v>196</v>
      </c>
      <c r="L92" s="53">
        <f t="shared" si="0"/>
        <v>216.8</v>
      </c>
    </row>
    <row r="93" spans="1:12" ht="12" customHeight="1" x14ac:dyDescent="0.2">
      <c r="A93" s="59" t="str">
        <f>'Pregnant Women Participating'!A93</f>
        <v>Hawaii</v>
      </c>
      <c r="B93" s="53">
        <v>1651</v>
      </c>
      <c r="C93" s="54">
        <v>1595</v>
      </c>
      <c r="D93" s="54">
        <v>1612</v>
      </c>
      <c r="E93" s="54">
        <v>1596</v>
      </c>
      <c r="F93" s="54">
        <v>1614</v>
      </c>
      <c r="G93" s="54">
        <v>1641</v>
      </c>
      <c r="H93" s="54">
        <v>1623</v>
      </c>
      <c r="I93" s="54">
        <v>1559</v>
      </c>
      <c r="J93" s="54">
        <v>1610</v>
      </c>
      <c r="K93" s="54">
        <v>1640</v>
      </c>
      <c r="L93" s="53">
        <f t="shared" si="0"/>
        <v>1614.1</v>
      </c>
    </row>
    <row r="94" spans="1:12" ht="12" customHeight="1" x14ac:dyDescent="0.2">
      <c r="A94" s="59" t="str">
        <f>'Pregnant Women Participating'!A94</f>
        <v>Idaho</v>
      </c>
      <c r="B94" s="53">
        <v>2407</v>
      </c>
      <c r="C94" s="54">
        <v>2324</v>
      </c>
      <c r="D94" s="54">
        <v>2339</v>
      </c>
      <c r="E94" s="54">
        <v>2341</v>
      </c>
      <c r="F94" s="54">
        <v>2345</v>
      </c>
      <c r="G94" s="54">
        <v>2282</v>
      </c>
      <c r="H94" s="54">
        <v>2318</v>
      </c>
      <c r="I94" s="54">
        <v>2336</v>
      </c>
      <c r="J94" s="54">
        <v>2318</v>
      </c>
      <c r="K94" s="54">
        <v>2298</v>
      </c>
      <c r="L94" s="53">
        <f t="shared" si="0"/>
        <v>2330.8000000000002</v>
      </c>
    </row>
    <row r="95" spans="1:12" ht="12" customHeight="1" x14ac:dyDescent="0.2">
      <c r="A95" s="59" t="str">
        <f>'Pregnant Women Participating'!A95</f>
        <v>Nevada</v>
      </c>
      <c r="B95" s="53">
        <v>1805</v>
      </c>
      <c r="C95" s="54">
        <v>1715</v>
      </c>
      <c r="D95" s="54">
        <v>1681</v>
      </c>
      <c r="E95" s="54">
        <v>1642</v>
      </c>
      <c r="F95" s="54">
        <v>1636</v>
      </c>
      <c r="G95" s="54">
        <v>1672</v>
      </c>
      <c r="H95" s="54">
        <v>1651</v>
      </c>
      <c r="I95" s="54">
        <v>1588</v>
      </c>
      <c r="J95" s="54">
        <v>1571</v>
      </c>
      <c r="K95" s="54">
        <v>1575</v>
      </c>
      <c r="L95" s="53">
        <f t="shared" si="0"/>
        <v>1653.6</v>
      </c>
    </row>
    <row r="96" spans="1:12" ht="12" customHeight="1" x14ac:dyDescent="0.2">
      <c r="A96" s="59" t="str">
        <f>'Pregnant Women Participating'!A96</f>
        <v>Oregon</v>
      </c>
      <c r="B96" s="53">
        <v>5955</v>
      </c>
      <c r="C96" s="54">
        <v>5750</v>
      </c>
      <c r="D96" s="54">
        <v>5705</v>
      </c>
      <c r="E96" s="54">
        <v>5727</v>
      </c>
      <c r="F96" s="54">
        <v>5681</v>
      </c>
      <c r="G96" s="54">
        <v>5725</v>
      </c>
      <c r="H96" s="54">
        <v>5718</v>
      </c>
      <c r="I96" s="54">
        <v>5642</v>
      </c>
      <c r="J96" s="54">
        <v>5577</v>
      </c>
      <c r="K96" s="54">
        <v>5644</v>
      </c>
      <c r="L96" s="53">
        <f t="shared" si="0"/>
        <v>5712.4</v>
      </c>
    </row>
    <row r="97" spans="1:12" ht="12" customHeight="1" x14ac:dyDescent="0.2">
      <c r="A97" s="59" t="str">
        <f>'Pregnant Women Participating'!A97</f>
        <v>Washington</v>
      </c>
      <c r="B97" s="53">
        <v>8165</v>
      </c>
      <c r="C97" s="54">
        <v>7921</v>
      </c>
      <c r="D97" s="54">
        <v>7820</v>
      </c>
      <c r="E97" s="54">
        <v>7795</v>
      </c>
      <c r="F97" s="54">
        <v>7802</v>
      </c>
      <c r="G97" s="54">
        <v>7843</v>
      </c>
      <c r="H97" s="54">
        <v>7836</v>
      </c>
      <c r="I97" s="54">
        <v>7850</v>
      </c>
      <c r="J97" s="54">
        <v>7681</v>
      </c>
      <c r="K97" s="54">
        <v>7768</v>
      </c>
      <c r="L97" s="53">
        <f t="shared" si="0"/>
        <v>7848.1</v>
      </c>
    </row>
    <row r="98" spans="1:12" ht="12" customHeight="1" x14ac:dyDescent="0.2">
      <c r="A98" s="59" t="str">
        <f>'Pregnant Women Participating'!A98</f>
        <v>Northern Marianas</v>
      </c>
      <c r="B98" s="53">
        <v>105</v>
      </c>
      <c r="C98" s="54">
        <v>98</v>
      </c>
      <c r="D98" s="54">
        <v>95</v>
      </c>
      <c r="E98" s="54">
        <v>81</v>
      </c>
      <c r="F98" s="54">
        <v>82</v>
      </c>
      <c r="G98" s="54">
        <v>82</v>
      </c>
      <c r="H98" s="54">
        <v>76</v>
      </c>
      <c r="I98" s="54">
        <v>75</v>
      </c>
      <c r="J98" s="54">
        <v>75</v>
      </c>
      <c r="K98" s="54">
        <v>74</v>
      </c>
      <c r="L98" s="53">
        <f t="shared" si="0"/>
        <v>84.3</v>
      </c>
    </row>
    <row r="99" spans="1:12" ht="12" customHeight="1" x14ac:dyDescent="0.2">
      <c r="A99" s="59" t="str">
        <f>'Pregnant Women Participating'!A99</f>
        <v>Inter-Tribal Council, NV</v>
      </c>
      <c r="B99" s="53">
        <v>24</v>
      </c>
      <c r="C99" s="54">
        <v>20</v>
      </c>
      <c r="D99" s="54">
        <v>23</v>
      </c>
      <c r="E99" s="54">
        <v>16</v>
      </c>
      <c r="F99" s="54">
        <v>18</v>
      </c>
      <c r="G99" s="54">
        <v>20</v>
      </c>
      <c r="H99" s="54">
        <v>23</v>
      </c>
      <c r="I99" s="54">
        <v>13</v>
      </c>
      <c r="J99" s="54">
        <v>21</v>
      </c>
      <c r="K99" s="54">
        <v>21</v>
      </c>
      <c r="L99" s="53">
        <f t="shared" si="0"/>
        <v>19.899999999999999</v>
      </c>
    </row>
    <row r="100" spans="1:12" s="58" customFormat="1" ht="24.75" customHeight="1" x14ac:dyDescent="0.2">
      <c r="A100" s="55" t="str">
        <f>'Pregnant Women Participating'!A100</f>
        <v>Western Region</v>
      </c>
      <c r="B100" s="56">
        <v>67137</v>
      </c>
      <c r="C100" s="57">
        <v>65213</v>
      </c>
      <c r="D100" s="57">
        <v>64956</v>
      </c>
      <c r="E100" s="57">
        <v>65015</v>
      </c>
      <c r="F100" s="57">
        <v>64745</v>
      </c>
      <c r="G100" s="57">
        <v>64997</v>
      </c>
      <c r="H100" s="57">
        <v>64988</v>
      </c>
      <c r="I100" s="57">
        <v>64285</v>
      </c>
      <c r="J100" s="57">
        <v>63840</v>
      </c>
      <c r="K100" s="57">
        <v>64019</v>
      </c>
      <c r="L100" s="56">
        <f t="shared" si="0"/>
        <v>64919.5</v>
      </c>
    </row>
    <row r="101" spans="1:12" s="63" customFormat="1" ht="16.5" customHeight="1" thickBot="1" x14ac:dyDescent="0.25">
      <c r="A101" s="60" t="str">
        <f>'Pregnant Women Participating'!A101</f>
        <v>TOTAL</v>
      </c>
      <c r="B101" s="61">
        <v>263441</v>
      </c>
      <c r="C101" s="62">
        <v>256122</v>
      </c>
      <c r="D101" s="62">
        <v>253543</v>
      </c>
      <c r="E101" s="62">
        <v>252614</v>
      </c>
      <c r="F101" s="62">
        <v>251849</v>
      </c>
      <c r="G101" s="62">
        <v>253992</v>
      </c>
      <c r="H101" s="62">
        <v>254133</v>
      </c>
      <c r="I101" s="62">
        <v>251434</v>
      </c>
      <c r="J101" s="62">
        <v>250090</v>
      </c>
      <c r="K101" s="62">
        <v>250418</v>
      </c>
      <c r="L101" s="61">
        <f t="shared" si="0"/>
        <v>253763.6</v>
      </c>
    </row>
    <row r="102" spans="1:12" ht="12.75" customHeight="1" thickTop="1" x14ac:dyDescent="0.2">
      <c r="A102" s="64"/>
    </row>
    <row r="103" spans="1:12" x14ac:dyDescent="0.2">
      <c r="A103" s="64"/>
    </row>
    <row r="104" spans="1:12" s="65" customFormat="1" ht="12.75" x14ac:dyDescent="0.2">
      <c r="A104" s="44" t="s">
        <v>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04"/>
  <sheetViews>
    <sheetView workbookViewId="0"/>
  </sheetViews>
  <sheetFormatPr defaultColWidth="9.140625" defaultRowHeight="12" x14ac:dyDescent="0.2"/>
  <cols>
    <col min="1" max="1" width="34.7109375" style="46" customWidth="1"/>
    <col min="2" max="11" width="11.7109375" style="46" customWidth="1"/>
    <col min="12" max="12" width="13.7109375" style="46" customWidth="1"/>
    <col min="13" max="16384" width="9.140625" style="46"/>
  </cols>
  <sheetData>
    <row r="1" spans="1:12" ht="12" customHeight="1" x14ac:dyDescent="0.2">
      <c r="A1" s="44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2" ht="12" customHeight="1" x14ac:dyDescent="0.2">
      <c r="A2" s="44" t="str">
        <f>'Pregnant Women Participating'!A2</f>
        <v>FISCAL YEAR 2026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2" customHeight="1" x14ac:dyDescent="0.2">
      <c r="A3" s="47" t="str">
        <f>'Pregnant Women Participating'!A3</f>
        <v>Data as of October 09, 2026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ht="12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24" customHeight="1" x14ac:dyDescent="0.2">
      <c r="A5" s="48" t="s">
        <v>8</v>
      </c>
      <c r="B5" s="49">
        <f>DATE(RIGHT(A2,4)-1,10,1)</f>
        <v>45931</v>
      </c>
      <c r="C5" s="50">
        <f>DATE(RIGHT(A2,4)-1,11,1)</f>
        <v>45962</v>
      </c>
      <c r="D5" s="50">
        <f>DATE(RIGHT(A2,4)-1,12,1)</f>
        <v>45992</v>
      </c>
      <c r="E5" s="50">
        <f>DATE(RIGHT(A2,4),1,1)</f>
        <v>46023</v>
      </c>
      <c r="F5" s="50">
        <f>DATE(RIGHT(A2,4),2,1)</f>
        <v>46054</v>
      </c>
      <c r="G5" s="50">
        <f>DATE(RIGHT(A2,4),3,1)</f>
        <v>46082</v>
      </c>
      <c r="H5" s="50">
        <f>DATE(RIGHT(A2,4),4,1)</f>
        <v>46113</v>
      </c>
      <c r="I5" s="50">
        <f>DATE(RIGHT(A2,4),5,1)</f>
        <v>46143</v>
      </c>
      <c r="J5" s="50">
        <f>DATE(RIGHT(A2,4),6,1)</f>
        <v>46174</v>
      </c>
      <c r="K5" s="50">
        <f>DATE(RIGHT(A2,4),7,1)</f>
        <v>46204</v>
      </c>
      <c r="L5" s="51" t="s">
        <v>20</v>
      </c>
    </row>
    <row r="6" spans="1:12" ht="12" customHeight="1" x14ac:dyDescent="0.2">
      <c r="A6" s="52" t="str">
        <f>'Pregnant Women Participating'!A6</f>
        <v>Connecticut</v>
      </c>
      <c r="B6" s="53">
        <v>3817</v>
      </c>
      <c r="C6" s="54">
        <v>3655</v>
      </c>
      <c r="D6" s="54">
        <v>3660</v>
      </c>
      <c r="E6" s="54">
        <v>3670</v>
      </c>
      <c r="F6" s="54">
        <v>3493</v>
      </c>
      <c r="G6" s="54">
        <v>3608</v>
      </c>
      <c r="H6" s="54">
        <v>3570</v>
      </c>
      <c r="I6" s="54">
        <v>3529</v>
      </c>
      <c r="J6" s="54">
        <v>3474</v>
      </c>
      <c r="K6" s="54">
        <v>3500</v>
      </c>
      <c r="L6" s="53">
        <f t="shared" ref="L6:L101" si="0">IF(SUM(B6:K6)&gt;0,AVERAGE(B6:K6),"0")</f>
        <v>3597.6</v>
      </c>
    </row>
    <row r="7" spans="1:12" ht="12" customHeight="1" x14ac:dyDescent="0.2">
      <c r="A7" s="52" t="str">
        <f>'Pregnant Women Participating'!A7</f>
        <v>Maine</v>
      </c>
      <c r="B7" s="53">
        <v>983</v>
      </c>
      <c r="C7" s="54">
        <v>934</v>
      </c>
      <c r="D7" s="54">
        <v>923</v>
      </c>
      <c r="E7" s="54">
        <v>943</v>
      </c>
      <c r="F7" s="54">
        <v>895</v>
      </c>
      <c r="G7" s="54">
        <v>901</v>
      </c>
      <c r="H7" s="54">
        <v>901</v>
      </c>
      <c r="I7" s="54">
        <v>869</v>
      </c>
      <c r="J7" s="54">
        <v>866</v>
      </c>
      <c r="K7" s="54">
        <v>876</v>
      </c>
      <c r="L7" s="53">
        <f t="shared" si="0"/>
        <v>909.1</v>
      </c>
    </row>
    <row r="8" spans="1:12" ht="12" customHeight="1" x14ac:dyDescent="0.2">
      <c r="A8" s="52" t="str">
        <f>'Pregnant Women Participating'!A8</f>
        <v>Massachusetts</v>
      </c>
      <c r="B8" s="53">
        <v>6989</v>
      </c>
      <c r="C8" s="54">
        <v>6831</v>
      </c>
      <c r="D8" s="54">
        <v>6767</v>
      </c>
      <c r="E8" s="54">
        <v>6617</v>
      </c>
      <c r="F8" s="54">
        <v>6567</v>
      </c>
      <c r="G8" s="54">
        <v>6603</v>
      </c>
      <c r="H8" s="54">
        <v>6613</v>
      </c>
      <c r="I8" s="54">
        <v>6564</v>
      </c>
      <c r="J8" s="54">
        <v>7051</v>
      </c>
      <c r="K8" s="54">
        <v>7037</v>
      </c>
      <c r="L8" s="53">
        <f t="shared" si="0"/>
        <v>6763.9</v>
      </c>
    </row>
    <row r="9" spans="1:12" ht="12" customHeight="1" x14ac:dyDescent="0.2">
      <c r="A9" s="52" t="str">
        <f>'Pregnant Women Participating'!A9</f>
        <v>New Hampshire</v>
      </c>
      <c r="B9" s="53">
        <v>460</v>
      </c>
      <c r="C9" s="54">
        <v>467</v>
      </c>
      <c r="D9" s="54">
        <v>488</v>
      </c>
      <c r="E9" s="54">
        <v>458</v>
      </c>
      <c r="F9" s="54">
        <v>447</v>
      </c>
      <c r="G9" s="54">
        <v>460</v>
      </c>
      <c r="H9" s="54">
        <v>450</v>
      </c>
      <c r="I9" s="54">
        <v>445</v>
      </c>
      <c r="J9" s="54">
        <v>452</v>
      </c>
      <c r="K9" s="54">
        <v>482</v>
      </c>
      <c r="L9" s="53">
        <f t="shared" si="0"/>
        <v>460.9</v>
      </c>
    </row>
    <row r="10" spans="1:12" ht="12" customHeight="1" x14ac:dyDescent="0.2">
      <c r="A10" s="52" t="str">
        <f>'Pregnant Women Participating'!A10</f>
        <v>New York</v>
      </c>
      <c r="B10" s="53">
        <v>38609</v>
      </c>
      <c r="C10" s="54">
        <v>37716</v>
      </c>
      <c r="D10" s="54">
        <v>37948</v>
      </c>
      <c r="E10" s="54">
        <v>37961</v>
      </c>
      <c r="F10" s="54">
        <v>37424</v>
      </c>
      <c r="G10" s="54">
        <v>37879</v>
      </c>
      <c r="H10" s="54">
        <v>37907</v>
      </c>
      <c r="I10" s="54">
        <v>37718</v>
      </c>
      <c r="J10" s="54">
        <v>37771</v>
      </c>
      <c r="K10" s="54">
        <v>37981</v>
      </c>
      <c r="L10" s="53">
        <f t="shared" si="0"/>
        <v>37891.4</v>
      </c>
    </row>
    <row r="11" spans="1:12" ht="12" customHeight="1" x14ac:dyDescent="0.2">
      <c r="A11" s="52" t="str">
        <f>'Pregnant Women Participating'!A11</f>
        <v>Rhode Island</v>
      </c>
      <c r="B11" s="53">
        <v>1056</v>
      </c>
      <c r="C11" s="54">
        <v>942</v>
      </c>
      <c r="D11" s="54">
        <v>927</v>
      </c>
      <c r="E11" s="54">
        <v>965</v>
      </c>
      <c r="F11" s="54">
        <v>957</v>
      </c>
      <c r="G11" s="54">
        <v>983</v>
      </c>
      <c r="H11" s="54">
        <v>942</v>
      </c>
      <c r="I11" s="54">
        <v>972</v>
      </c>
      <c r="J11" s="54">
        <v>961</v>
      </c>
      <c r="K11" s="54">
        <v>951</v>
      </c>
      <c r="L11" s="53">
        <f t="shared" si="0"/>
        <v>965.6</v>
      </c>
    </row>
    <row r="12" spans="1:12" ht="12" customHeight="1" x14ac:dyDescent="0.2">
      <c r="A12" s="52" t="str">
        <f>'Pregnant Women Participating'!A12</f>
        <v>Vermont</v>
      </c>
      <c r="B12" s="53">
        <v>406</v>
      </c>
      <c r="C12" s="54">
        <v>400</v>
      </c>
      <c r="D12" s="54">
        <v>410</v>
      </c>
      <c r="E12" s="54">
        <v>413</v>
      </c>
      <c r="F12" s="54">
        <v>417</v>
      </c>
      <c r="G12" s="54">
        <v>438</v>
      </c>
      <c r="H12" s="54">
        <v>427</v>
      </c>
      <c r="I12" s="54">
        <v>422</v>
      </c>
      <c r="J12" s="54">
        <v>437</v>
      </c>
      <c r="K12" s="54">
        <v>429</v>
      </c>
      <c r="L12" s="53">
        <f t="shared" si="0"/>
        <v>419.9</v>
      </c>
    </row>
    <row r="13" spans="1:12" ht="12" customHeight="1" x14ac:dyDescent="0.2">
      <c r="A13" s="52" t="str">
        <f>'Pregnant Women Participating'!A13</f>
        <v>Virgin Islands</v>
      </c>
      <c r="B13" s="53">
        <v>316</v>
      </c>
      <c r="C13" s="54">
        <v>319</v>
      </c>
      <c r="D13" s="54">
        <v>310</v>
      </c>
      <c r="E13" s="54">
        <v>312</v>
      </c>
      <c r="F13" s="54">
        <v>302</v>
      </c>
      <c r="G13" s="54">
        <v>301</v>
      </c>
      <c r="H13" s="54">
        <v>290</v>
      </c>
      <c r="I13" s="54">
        <v>279</v>
      </c>
      <c r="J13" s="54">
        <v>292</v>
      </c>
      <c r="K13" s="54">
        <v>0</v>
      </c>
      <c r="L13" s="53">
        <f t="shared" si="0"/>
        <v>272.10000000000002</v>
      </c>
    </row>
    <row r="14" spans="1:12" ht="12" customHeight="1" x14ac:dyDescent="0.2">
      <c r="A14" s="52" t="str">
        <f>'Pregnant Women Participating'!A14</f>
        <v>Pleasant Point, ME</v>
      </c>
      <c r="B14" s="53">
        <v>0</v>
      </c>
      <c r="C14" s="54">
        <v>1</v>
      </c>
      <c r="D14" s="54">
        <v>2</v>
      </c>
      <c r="E14" s="54">
        <v>3</v>
      </c>
      <c r="F14" s="54">
        <v>3</v>
      </c>
      <c r="G14" s="54">
        <v>3</v>
      </c>
      <c r="H14" s="54">
        <v>2</v>
      </c>
      <c r="I14" s="54">
        <v>1</v>
      </c>
      <c r="J14" s="54">
        <v>2</v>
      </c>
      <c r="K14" s="54">
        <v>0</v>
      </c>
      <c r="L14" s="53">
        <f t="shared" si="0"/>
        <v>1.7</v>
      </c>
    </row>
    <row r="15" spans="1:12" s="58" customFormat="1" ht="24.75" customHeight="1" x14ac:dyDescent="0.2">
      <c r="A15" s="55" t="str">
        <f>'Pregnant Women Participating'!A15</f>
        <v>Northeast Region</v>
      </c>
      <c r="B15" s="56">
        <v>52636</v>
      </c>
      <c r="C15" s="57">
        <v>51265</v>
      </c>
      <c r="D15" s="57">
        <v>51435</v>
      </c>
      <c r="E15" s="57">
        <v>51342</v>
      </c>
      <c r="F15" s="57">
        <v>50505</v>
      </c>
      <c r="G15" s="57">
        <v>51176</v>
      </c>
      <c r="H15" s="57">
        <v>51102</v>
      </c>
      <c r="I15" s="57">
        <v>50799</v>
      </c>
      <c r="J15" s="57">
        <v>51306</v>
      </c>
      <c r="K15" s="57">
        <v>51256</v>
      </c>
      <c r="L15" s="56">
        <f t="shared" si="0"/>
        <v>51282.2</v>
      </c>
    </row>
    <row r="16" spans="1:12" ht="12" customHeight="1" x14ac:dyDescent="0.2">
      <c r="A16" s="52" t="str">
        <f>'Pregnant Women Participating'!A16</f>
        <v>Delaware</v>
      </c>
      <c r="B16" s="53">
        <v>1651</v>
      </c>
      <c r="C16" s="54">
        <v>1620</v>
      </c>
      <c r="D16" s="54">
        <v>1677</v>
      </c>
      <c r="E16" s="54">
        <v>1656</v>
      </c>
      <c r="F16" s="54">
        <v>1623</v>
      </c>
      <c r="G16" s="54">
        <v>1655</v>
      </c>
      <c r="H16" s="54">
        <v>1639</v>
      </c>
      <c r="I16" s="54">
        <v>1583</v>
      </c>
      <c r="J16" s="54">
        <v>1612</v>
      </c>
      <c r="K16" s="54">
        <v>1640</v>
      </c>
      <c r="L16" s="53">
        <f t="shared" si="0"/>
        <v>1635.6</v>
      </c>
    </row>
    <row r="17" spans="1:12" ht="12" customHeight="1" x14ac:dyDescent="0.2">
      <c r="A17" s="52" t="str">
        <f>'Pregnant Women Participating'!A17</f>
        <v>District of Columbia</v>
      </c>
      <c r="B17" s="53">
        <v>1000</v>
      </c>
      <c r="C17" s="54">
        <v>956</v>
      </c>
      <c r="D17" s="54">
        <v>976</v>
      </c>
      <c r="E17" s="54">
        <v>967</v>
      </c>
      <c r="F17" s="54">
        <v>976</v>
      </c>
      <c r="G17" s="54">
        <v>967</v>
      </c>
      <c r="H17" s="54">
        <v>1999</v>
      </c>
      <c r="I17" s="54">
        <v>966</v>
      </c>
      <c r="J17" s="54">
        <v>946</v>
      </c>
      <c r="K17" s="54">
        <v>939</v>
      </c>
      <c r="L17" s="53">
        <f t="shared" si="0"/>
        <v>1069.2</v>
      </c>
    </row>
    <row r="18" spans="1:12" ht="12" customHeight="1" x14ac:dyDescent="0.2">
      <c r="A18" s="52" t="str">
        <f>'Pregnant Women Participating'!A18</f>
        <v>Maryland</v>
      </c>
      <c r="B18" s="53">
        <v>9118</v>
      </c>
      <c r="C18" s="54">
        <v>8815</v>
      </c>
      <c r="D18" s="54">
        <v>8749</v>
      </c>
      <c r="E18" s="54">
        <v>8641</v>
      </c>
      <c r="F18" s="54">
        <v>8561</v>
      </c>
      <c r="G18" s="54">
        <v>8659</v>
      </c>
      <c r="H18" s="54">
        <v>8574</v>
      </c>
      <c r="I18" s="54">
        <v>8405</v>
      </c>
      <c r="J18" s="54">
        <v>8402</v>
      </c>
      <c r="K18" s="54">
        <v>8449</v>
      </c>
      <c r="L18" s="53">
        <f t="shared" si="0"/>
        <v>8637.2999999999993</v>
      </c>
    </row>
    <row r="19" spans="1:12" ht="12" customHeight="1" x14ac:dyDescent="0.2">
      <c r="A19" s="52" t="str">
        <f>'Pregnant Women Participating'!A19</f>
        <v>New Jersey</v>
      </c>
      <c r="B19" s="53">
        <v>11951</v>
      </c>
      <c r="C19" s="54">
        <v>11849</v>
      </c>
      <c r="D19" s="54">
        <v>11754</v>
      </c>
      <c r="E19" s="54">
        <v>11652</v>
      </c>
      <c r="F19" s="54">
        <v>11607</v>
      </c>
      <c r="G19" s="54">
        <v>11783</v>
      </c>
      <c r="H19" s="54">
        <v>11787</v>
      </c>
      <c r="I19" s="54">
        <v>11766</v>
      </c>
      <c r="J19" s="54">
        <v>11672</v>
      </c>
      <c r="K19" s="54">
        <v>11670</v>
      </c>
      <c r="L19" s="53">
        <f t="shared" si="0"/>
        <v>11749.1</v>
      </c>
    </row>
    <row r="20" spans="1:12" ht="12" customHeight="1" x14ac:dyDescent="0.2">
      <c r="A20" s="52" t="str">
        <f>'Pregnant Women Participating'!A20</f>
        <v>Pennsylvania</v>
      </c>
      <c r="B20" s="53">
        <v>5687</v>
      </c>
      <c r="C20" s="54">
        <v>5528</v>
      </c>
      <c r="D20" s="54">
        <v>5398</v>
      </c>
      <c r="E20" s="54">
        <v>5356</v>
      </c>
      <c r="F20" s="54">
        <v>5389</v>
      </c>
      <c r="G20" s="54">
        <v>5378</v>
      </c>
      <c r="H20" s="54">
        <v>5590</v>
      </c>
      <c r="I20" s="54">
        <v>5619</v>
      </c>
      <c r="J20" s="54">
        <v>5628</v>
      </c>
      <c r="K20" s="54">
        <v>5622</v>
      </c>
      <c r="L20" s="53">
        <f t="shared" si="0"/>
        <v>5519.5</v>
      </c>
    </row>
    <row r="21" spans="1:12" ht="12" customHeight="1" x14ac:dyDescent="0.2">
      <c r="A21" s="52" t="str">
        <f>'Pregnant Women Participating'!A21</f>
        <v>Puerto Rico</v>
      </c>
      <c r="B21" s="53">
        <v>2707</v>
      </c>
      <c r="C21" s="54">
        <v>2612</v>
      </c>
      <c r="D21" s="54">
        <v>2684</v>
      </c>
      <c r="E21" s="54">
        <v>2725</v>
      </c>
      <c r="F21" s="54">
        <v>2782</v>
      </c>
      <c r="G21" s="54">
        <v>2870</v>
      </c>
      <c r="H21" s="54">
        <v>2898</v>
      </c>
      <c r="I21" s="54">
        <v>2883</v>
      </c>
      <c r="J21" s="54">
        <v>2915</v>
      </c>
      <c r="K21" s="54">
        <v>2904</v>
      </c>
      <c r="L21" s="53">
        <f t="shared" si="0"/>
        <v>2798</v>
      </c>
    </row>
    <row r="22" spans="1:12" ht="12" customHeight="1" x14ac:dyDescent="0.2">
      <c r="A22" s="52" t="str">
        <f>'Pregnant Women Participating'!A22</f>
        <v>Virginia</v>
      </c>
      <c r="B22" s="53">
        <v>5174</v>
      </c>
      <c r="C22" s="54">
        <v>4887</v>
      </c>
      <c r="D22" s="54">
        <v>4772</v>
      </c>
      <c r="E22" s="54">
        <v>4590</v>
      </c>
      <c r="F22" s="54">
        <v>4586</v>
      </c>
      <c r="G22" s="54">
        <v>4658</v>
      </c>
      <c r="H22" s="54">
        <v>4651</v>
      </c>
      <c r="I22" s="54">
        <v>4568</v>
      </c>
      <c r="J22" s="54">
        <v>4591</v>
      </c>
      <c r="K22" s="54">
        <v>4688</v>
      </c>
      <c r="L22" s="53">
        <f t="shared" si="0"/>
        <v>4716.5</v>
      </c>
    </row>
    <row r="23" spans="1:12" ht="12" customHeight="1" x14ac:dyDescent="0.2">
      <c r="A23" s="52" t="str">
        <f>'Pregnant Women Participating'!A23</f>
        <v>West Virginia</v>
      </c>
      <c r="B23" s="53">
        <v>839</v>
      </c>
      <c r="C23" s="54">
        <v>832</v>
      </c>
      <c r="D23" s="54">
        <v>821</v>
      </c>
      <c r="E23" s="54">
        <v>828</v>
      </c>
      <c r="F23" s="54">
        <v>844</v>
      </c>
      <c r="G23" s="54">
        <v>877</v>
      </c>
      <c r="H23" s="54">
        <v>854</v>
      </c>
      <c r="I23" s="54">
        <v>888</v>
      </c>
      <c r="J23" s="54">
        <v>995</v>
      </c>
      <c r="K23" s="54">
        <v>869</v>
      </c>
      <c r="L23" s="53">
        <f t="shared" si="0"/>
        <v>864.7</v>
      </c>
    </row>
    <row r="24" spans="1:12" s="58" customFormat="1" ht="24.75" customHeight="1" x14ac:dyDescent="0.2">
      <c r="A24" s="55" t="str">
        <f>'Pregnant Women Participating'!A24</f>
        <v>Mid-Atlantic Region</v>
      </c>
      <c r="B24" s="56">
        <v>38127</v>
      </c>
      <c r="C24" s="57">
        <v>37099</v>
      </c>
      <c r="D24" s="57">
        <v>36831</v>
      </c>
      <c r="E24" s="57">
        <v>36415</v>
      </c>
      <c r="F24" s="57">
        <v>36368</v>
      </c>
      <c r="G24" s="57">
        <v>36847</v>
      </c>
      <c r="H24" s="57">
        <v>37992</v>
      </c>
      <c r="I24" s="57">
        <v>36678</v>
      </c>
      <c r="J24" s="57">
        <v>36761</v>
      </c>
      <c r="K24" s="57">
        <v>36781</v>
      </c>
      <c r="L24" s="56">
        <f t="shared" si="0"/>
        <v>36989.9</v>
      </c>
    </row>
    <row r="25" spans="1:12" ht="12" customHeight="1" x14ac:dyDescent="0.2">
      <c r="A25" s="52" t="str">
        <f>'Pregnant Women Participating'!A25</f>
        <v>Alabama</v>
      </c>
      <c r="B25" s="53">
        <v>3108</v>
      </c>
      <c r="C25" s="54">
        <v>3061</v>
      </c>
      <c r="D25" s="54">
        <v>3140</v>
      </c>
      <c r="E25" s="54">
        <v>3341</v>
      </c>
      <c r="F25" s="54">
        <v>3302</v>
      </c>
      <c r="G25" s="54">
        <v>3425</v>
      </c>
      <c r="H25" s="54">
        <v>3473</v>
      </c>
      <c r="I25" s="54">
        <v>3410</v>
      </c>
      <c r="J25" s="54">
        <v>3386</v>
      </c>
      <c r="K25" s="54">
        <v>3353</v>
      </c>
      <c r="L25" s="53">
        <f t="shared" si="0"/>
        <v>3299.9</v>
      </c>
    </row>
    <row r="26" spans="1:12" ht="12" customHeight="1" x14ac:dyDescent="0.2">
      <c r="A26" s="52" t="str">
        <f>'Pregnant Women Participating'!A26</f>
        <v>Florida</v>
      </c>
      <c r="B26" s="53">
        <v>30076</v>
      </c>
      <c r="C26" s="54">
        <v>28991</v>
      </c>
      <c r="D26" s="54">
        <v>29046</v>
      </c>
      <c r="E26" s="54">
        <v>28820</v>
      </c>
      <c r="F26" s="54">
        <v>28174</v>
      </c>
      <c r="G26" s="54">
        <v>28062</v>
      </c>
      <c r="H26" s="54">
        <v>27688</v>
      </c>
      <c r="I26" s="54">
        <v>27451</v>
      </c>
      <c r="J26" s="54">
        <v>27422</v>
      </c>
      <c r="K26" s="54">
        <v>26555</v>
      </c>
      <c r="L26" s="53">
        <f t="shared" si="0"/>
        <v>28228.5</v>
      </c>
    </row>
    <row r="27" spans="1:12" ht="12" customHeight="1" x14ac:dyDescent="0.2">
      <c r="A27" s="52" t="str">
        <f>'Pregnant Women Participating'!A27</f>
        <v>Georgia</v>
      </c>
      <c r="B27" s="53">
        <v>16000</v>
      </c>
      <c r="C27" s="54">
        <v>15772</v>
      </c>
      <c r="D27" s="54">
        <v>15891</v>
      </c>
      <c r="E27" s="54">
        <v>15940</v>
      </c>
      <c r="F27" s="54">
        <v>15725</v>
      </c>
      <c r="G27" s="54">
        <v>15590</v>
      </c>
      <c r="H27" s="54">
        <v>15439</v>
      </c>
      <c r="I27" s="54">
        <v>15339</v>
      </c>
      <c r="J27" s="54">
        <v>15341</v>
      </c>
      <c r="K27" s="54">
        <v>15676</v>
      </c>
      <c r="L27" s="53">
        <f t="shared" si="0"/>
        <v>15671.3</v>
      </c>
    </row>
    <row r="28" spans="1:12" ht="12" customHeight="1" x14ac:dyDescent="0.2">
      <c r="A28" s="52" t="str">
        <f>'Pregnant Women Participating'!A28</f>
        <v>Kentucky</v>
      </c>
      <c r="B28" s="53">
        <v>5154</v>
      </c>
      <c r="C28" s="54">
        <v>5008</v>
      </c>
      <c r="D28" s="54">
        <v>4949</v>
      </c>
      <c r="E28" s="54">
        <v>4844</v>
      </c>
      <c r="F28" s="54">
        <v>4858</v>
      </c>
      <c r="G28" s="54">
        <v>4921</v>
      </c>
      <c r="H28" s="54">
        <v>4892</v>
      </c>
      <c r="I28" s="54">
        <v>4791</v>
      </c>
      <c r="J28" s="54">
        <v>4819</v>
      </c>
      <c r="K28" s="54">
        <v>4821</v>
      </c>
      <c r="L28" s="53">
        <f t="shared" si="0"/>
        <v>4905.7</v>
      </c>
    </row>
    <row r="29" spans="1:12" ht="12" customHeight="1" x14ac:dyDescent="0.2">
      <c r="A29" s="52" t="str">
        <f>'Pregnant Women Participating'!A29</f>
        <v>Mississippi</v>
      </c>
      <c r="B29" s="53">
        <v>3075</v>
      </c>
      <c r="C29" s="54">
        <v>3080</v>
      </c>
      <c r="D29" s="54">
        <v>2976</v>
      </c>
      <c r="E29" s="54">
        <v>2875</v>
      </c>
      <c r="F29" s="54">
        <v>2908</v>
      </c>
      <c r="G29" s="54">
        <v>2868</v>
      </c>
      <c r="H29" s="54">
        <v>2617</v>
      </c>
      <c r="I29" s="54">
        <v>2678</v>
      </c>
      <c r="J29" s="54">
        <v>2778</v>
      </c>
      <c r="K29" s="54">
        <v>2772</v>
      </c>
      <c r="L29" s="53">
        <f t="shared" si="0"/>
        <v>2862.7</v>
      </c>
    </row>
    <row r="30" spans="1:12" ht="12" customHeight="1" x14ac:dyDescent="0.2">
      <c r="A30" s="52" t="str">
        <f>'Pregnant Women Participating'!A30</f>
        <v>North Carolina</v>
      </c>
      <c r="B30" s="53">
        <v>14212</v>
      </c>
      <c r="C30" s="54">
        <v>13838</v>
      </c>
      <c r="D30" s="54">
        <v>13844</v>
      </c>
      <c r="E30" s="54">
        <v>13813</v>
      </c>
      <c r="F30" s="54">
        <v>13563</v>
      </c>
      <c r="G30" s="54">
        <v>13898</v>
      </c>
      <c r="H30" s="54">
        <v>13776</v>
      </c>
      <c r="I30" s="54">
        <v>13649</v>
      </c>
      <c r="J30" s="54">
        <v>13721</v>
      </c>
      <c r="K30" s="54">
        <v>13948</v>
      </c>
      <c r="L30" s="53">
        <f t="shared" si="0"/>
        <v>13826.2</v>
      </c>
    </row>
    <row r="31" spans="1:12" ht="12" customHeight="1" x14ac:dyDescent="0.2">
      <c r="A31" s="52" t="str">
        <f>'Pregnant Women Participating'!A31</f>
        <v>South Carolina</v>
      </c>
      <c r="B31" s="53">
        <v>4353</v>
      </c>
      <c r="C31" s="54">
        <v>4257</v>
      </c>
      <c r="D31" s="54">
        <v>4262</v>
      </c>
      <c r="E31" s="54">
        <v>4151</v>
      </c>
      <c r="F31" s="54">
        <v>4036</v>
      </c>
      <c r="G31" s="54">
        <v>4201</v>
      </c>
      <c r="H31" s="54">
        <v>4207</v>
      </c>
      <c r="I31" s="54">
        <v>4241</v>
      </c>
      <c r="J31" s="54">
        <v>4255</v>
      </c>
      <c r="K31" s="54">
        <v>4295</v>
      </c>
      <c r="L31" s="53">
        <f t="shared" si="0"/>
        <v>4225.8</v>
      </c>
    </row>
    <row r="32" spans="1:12" ht="12" customHeight="1" x14ac:dyDescent="0.2">
      <c r="A32" s="52" t="str">
        <f>'Pregnant Women Participating'!A32</f>
        <v>Tennessee</v>
      </c>
      <c r="B32" s="53">
        <v>10156</v>
      </c>
      <c r="C32" s="54">
        <v>9849</v>
      </c>
      <c r="D32" s="54">
        <v>9908</v>
      </c>
      <c r="E32" s="54">
        <v>9572</v>
      </c>
      <c r="F32" s="54">
        <v>9609</v>
      </c>
      <c r="G32" s="54">
        <v>9619</v>
      </c>
      <c r="H32" s="54">
        <v>9729</v>
      </c>
      <c r="I32" s="54">
        <v>9481</v>
      </c>
      <c r="J32" s="54">
        <v>9393</v>
      </c>
      <c r="K32" s="54">
        <v>9591</v>
      </c>
      <c r="L32" s="53">
        <f t="shared" si="0"/>
        <v>9690.7000000000007</v>
      </c>
    </row>
    <row r="33" spans="1:12" ht="12" customHeight="1" x14ac:dyDescent="0.2">
      <c r="A33" s="52" t="str">
        <f>'Pregnant Women Participating'!A33</f>
        <v>Choctaw Indians, MS</v>
      </c>
      <c r="B33" s="53">
        <v>21</v>
      </c>
      <c r="C33" s="54">
        <v>23</v>
      </c>
      <c r="D33" s="54">
        <v>27</v>
      </c>
      <c r="E33" s="54">
        <v>29</v>
      </c>
      <c r="F33" s="54">
        <v>26</v>
      </c>
      <c r="G33" s="54">
        <v>27</v>
      </c>
      <c r="H33" s="54">
        <v>30</v>
      </c>
      <c r="I33" s="54">
        <v>31</v>
      </c>
      <c r="J33" s="54">
        <v>27</v>
      </c>
      <c r="K33" s="54">
        <v>19</v>
      </c>
      <c r="L33" s="53">
        <f t="shared" si="0"/>
        <v>26</v>
      </c>
    </row>
    <row r="34" spans="1:12" ht="12" customHeight="1" x14ac:dyDescent="0.2">
      <c r="A34" s="52" t="str">
        <f>'Pregnant Women Participating'!A34</f>
        <v>Eastern Cherokee, NC</v>
      </c>
      <c r="B34" s="53">
        <v>20</v>
      </c>
      <c r="C34" s="54">
        <v>17</v>
      </c>
      <c r="D34" s="54">
        <v>17</v>
      </c>
      <c r="E34" s="54">
        <v>21</v>
      </c>
      <c r="F34" s="54">
        <v>16</v>
      </c>
      <c r="G34" s="54">
        <v>14</v>
      </c>
      <c r="H34" s="54">
        <v>16</v>
      </c>
      <c r="I34" s="54">
        <v>14</v>
      </c>
      <c r="J34" s="54">
        <v>16</v>
      </c>
      <c r="K34" s="54">
        <v>18</v>
      </c>
      <c r="L34" s="53">
        <f t="shared" si="0"/>
        <v>16.899999999999999</v>
      </c>
    </row>
    <row r="35" spans="1:12" s="58" customFormat="1" ht="24.75" customHeight="1" x14ac:dyDescent="0.2">
      <c r="A35" s="55" t="str">
        <f>'Pregnant Women Participating'!A35</f>
        <v>Southeast Region</v>
      </c>
      <c r="B35" s="56">
        <v>86175</v>
      </c>
      <c r="C35" s="57">
        <v>83896</v>
      </c>
      <c r="D35" s="57">
        <v>84060</v>
      </c>
      <c r="E35" s="57">
        <v>83406</v>
      </c>
      <c r="F35" s="57">
        <v>82217</v>
      </c>
      <c r="G35" s="57">
        <v>82625</v>
      </c>
      <c r="H35" s="57">
        <v>81867</v>
      </c>
      <c r="I35" s="57">
        <v>81085</v>
      </c>
      <c r="J35" s="57">
        <v>81158</v>
      </c>
      <c r="K35" s="57">
        <v>81048</v>
      </c>
      <c r="L35" s="56">
        <f t="shared" si="0"/>
        <v>82753.7</v>
      </c>
    </row>
    <row r="36" spans="1:12" ht="12" customHeight="1" x14ac:dyDescent="0.2">
      <c r="A36" s="52" t="str">
        <f>'Pregnant Women Participating'!A36</f>
        <v>Illinois</v>
      </c>
      <c r="B36" s="53">
        <v>13669</v>
      </c>
      <c r="C36" s="54">
        <v>13219</v>
      </c>
      <c r="D36" s="54">
        <v>13052</v>
      </c>
      <c r="E36" s="54">
        <v>12924</v>
      </c>
      <c r="F36" s="54">
        <v>12635</v>
      </c>
      <c r="G36" s="54">
        <v>12801</v>
      </c>
      <c r="H36" s="54">
        <v>12833</v>
      </c>
      <c r="I36" s="54">
        <v>12653</v>
      </c>
      <c r="J36" s="54">
        <v>12601</v>
      </c>
      <c r="K36" s="54">
        <v>12685</v>
      </c>
      <c r="L36" s="53">
        <f t="shared" si="0"/>
        <v>12907.2</v>
      </c>
    </row>
    <row r="37" spans="1:12" ht="12" customHeight="1" x14ac:dyDescent="0.2">
      <c r="A37" s="52" t="str">
        <f>'Pregnant Women Participating'!A37</f>
        <v>Indiana</v>
      </c>
      <c r="B37" s="53">
        <v>7287</v>
      </c>
      <c r="C37" s="54">
        <v>7110</v>
      </c>
      <c r="D37" s="54">
        <v>7186</v>
      </c>
      <c r="E37" s="54">
        <v>7303</v>
      </c>
      <c r="F37" s="54">
        <v>7138</v>
      </c>
      <c r="G37" s="54">
        <v>7203</v>
      </c>
      <c r="H37" s="54">
        <v>7049</v>
      </c>
      <c r="I37" s="54">
        <v>6848</v>
      </c>
      <c r="J37" s="54">
        <v>6715</v>
      </c>
      <c r="K37" s="54">
        <v>6798</v>
      </c>
      <c r="L37" s="53">
        <f t="shared" si="0"/>
        <v>7063.7</v>
      </c>
    </row>
    <row r="38" spans="1:12" ht="12" customHeight="1" x14ac:dyDescent="0.2">
      <c r="A38" s="52" t="str">
        <f>'Pregnant Women Participating'!A38</f>
        <v>Iowa</v>
      </c>
      <c r="B38" s="53">
        <v>3064</v>
      </c>
      <c r="C38" s="54">
        <v>3036</v>
      </c>
      <c r="D38" s="54">
        <v>3040</v>
      </c>
      <c r="E38" s="54">
        <v>3028</v>
      </c>
      <c r="F38" s="54">
        <v>2996</v>
      </c>
      <c r="G38" s="54">
        <v>2921</v>
      </c>
      <c r="H38" s="54">
        <v>2914</v>
      </c>
      <c r="I38" s="54">
        <v>2907</v>
      </c>
      <c r="J38" s="54">
        <v>2890</v>
      </c>
      <c r="K38" s="54">
        <v>2898</v>
      </c>
      <c r="L38" s="53">
        <f t="shared" si="0"/>
        <v>2969.4</v>
      </c>
    </row>
    <row r="39" spans="1:12" ht="12" customHeight="1" x14ac:dyDescent="0.2">
      <c r="A39" s="52" t="str">
        <f>'Pregnant Women Participating'!A39</f>
        <v>Michigan</v>
      </c>
      <c r="B39" s="53">
        <v>6998</v>
      </c>
      <c r="C39" s="54">
        <v>6824</v>
      </c>
      <c r="D39" s="54">
        <v>6869</v>
      </c>
      <c r="E39" s="54">
        <v>6974</v>
      </c>
      <c r="F39" s="54">
        <v>6801</v>
      </c>
      <c r="G39" s="54">
        <v>6895</v>
      </c>
      <c r="H39" s="54">
        <v>6890</v>
      </c>
      <c r="I39" s="54">
        <v>6821</v>
      </c>
      <c r="J39" s="54">
        <v>6999</v>
      </c>
      <c r="K39" s="54">
        <v>7056</v>
      </c>
      <c r="L39" s="53">
        <f t="shared" si="0"/>
        <v>6912.7</v>
      </c>
    </row>
    <row r="40" spans="1:12" ht="12" customHeight="1" x14ac:dyDescent="0.2">
      <c r="A40" s="52" t="str">
        <f>'Pregnant Women Participating'!A40</f>
        <v>Minnesota</v>
      </c>
      <c r="B40" s="53">
        <v>6038</v>
      </c>
      <c r="C40" s="54">
        <v>5817</v>
      </c>
      <c r="D40" s="54">
        <v>5794</v>
      </c>
      <c r="E40" s="54">
        <v>5733</v>
      </c>
      <c r="F40" s="54">
        <v>5567</v>
      </c>
      <c r="G40" s="54">
        <v>5569</v>
      </c>
      <c r="H40" s="54">
        <v>5509</v>
      </c>
      <c r="I40" s="54">
        <v>5389</v>
      </c>
      <c r="J40" s="54">
        <v>5280</v>
      </c>
      <c r="K40" s="54">
        <v>5315</v>
      </c>
      <c r="L40" s="53">
        <f t="shared" si="0"/>
        <v>5601.1</v>
      </c>
    </row>
    <row r="41" spans="1:12" ht="12" customHeight="1" x14ac:dyDescent="0.2">
      <c r="A41" s="52" t="str">
        <f>'Pregnant Women Participating'!A41</f>
        <v>Ohio</v>
      </c>
      <c r="B41" s="53">
        <v>2825</v>
      </c>
      <c r="C41" s="54">
        <v>9403</v>
      </c>
      <c r="D41" s="54">
        <v>9239</v>
      </c>
      <c r="E41" s="54">
        <v>9142</v>
      </c>
      <c r="F41" s="54">
        <v>9102</v>
      </c>
      <c r="G41" s="54">
        <v>9169</v>
      </c>
      <c r="H41" s="54">
        <v>9078</v>
      </c>
      <c r="I41" s="54">
        <v>8876</v>
      </c>
      <c r="J41" s="54">
        <v>8867</v>
      </c>
      <c r="K41" s="54">
        <v>8952</v>
      </c>
      <c r="L41" s="53">
        <f t="shared" si="0"/>
        <v>8465.2999999999993</v>
      </c>
    </row>
    <row r="42" spans="1:12" ht="12" customHeight="1" x14ac:dyDescent="0.2">
      <c r="A42" s="52" t="str">
        <f>'Pregnant Women Participating'!A42</f>
        <v>Wisconsin</v>
      </c>
      <c r="B42" s="53">
        <v>3534</v>
      </c>
      <c r="C42" s="54">
        <v>3469</v>
      </c>
      <c r="D42" s="54">
        <v>3442</v>
      </c>
      <c r="E42" s="54">
        <v>3434</v>
      </c>
      <c r="F42" s="54">
        <v>3417</v>
      </c>
      <c r="G42" s="54">
        <v>3411</v>
      </c>
      <c r="H42" s="54">
        <v>3379</v>
      </c>
      <c r="I42" s="54">
        <v>3347</v>
      </c>
      <c r="J42" s="54">
        <v>3482</v>
      </c>
      <c r="K42" s="54">
        <v>3548</v>
      </c>
      <c r="L42" s="53">
        <f t="shared" si="0"/>
        <v>3446.3</v>
      </c>
    </row>
    <row r="43" spans="1:12" s="58" customFormat="1" ht="24.75" customHeight="1" x14ac:dyDescent="0.2">
      <c r="A43" s="55" t="str">
        <f>'Pregnant Women Participating'!A43</f>
        <v>Midwest Region</v>
      </c>
      <c r="B43" s="56">
        <v>43415</v>
      </c>
      <c r="C43" s="57">
        <v>48878</v>
      </c>
      <c r="D43" s="57">
        <v>48622</v>
      </c>
      <c r="E43" s="57">
        <v>48538</v>
      </c>
      <c r="F43" s="57">
        <v>47656</v>
      </c>
      <c r="G43" s="57">
        <v>47969</v>
      </c>
      <c r="H43" s="57">
        <v>47652</v>
      </c>
      <c r="I43" s="57">
        <v>46841</v>
      </c>
      <c r="J43" s="57">
        <v>46834</v>
      </c>
      <c r="K43" s="57">
        <v>47252</v>
      </c>
      <c r="L43" s="56">
        <f t="shared" si="0"/>
        <v>47365.7</v>
      </c>
    </row>
    <row r="44" spans="1:12" ht="12" customHeight="1" x14ac:dyDescent="0.2">
      <c r="A44" s="52" t="str">
        <f>'Pregnant Women Participating'!A44</f>
        <v>Arizona</v>
      </c>
      <c r="B44" s="53">
        <v>7581</v>
      </c>
      <c r="C44" s="54">
        <v>7543</v>
      </c>
      <c r="D44" s="54">
        <v>7488</v>
      </c>
      <c r="E44" s="54">
        <v>7602</v>
      </c>
      <c r="F44" s="54">
        <v>7499</v>
      </c>
      <c r="G44" s="54">
        <v>7627</v>
      </c>
      <c r="H44" s="54">
        <v>7580</v>
      </c>
      <c r="I44" s="54">
        <v>7518</v>
      </c>
      <c r="J44" s="54">
        <v>7505</v>
      </c>
      <c r="K44" s="54">
        <v>7483</v>
      </c>
      <c r="L44" s="53">
        <f t="shared" si="0"/>
        <v>7542.6</v>
      </c>
    </row>
    <row r="45" spans="1:12" ht="12" customHeight="1" x14ac:dyDescent="0.2">
      <c r="A45" s="52" t="str">
        <f>'Pregnant Women Participating'!A45</f>
        <v>Arkansas</v>
      </c>
      <c r="B45" s="53">
        <v>2104</v>
      </c>
      <c r="C45" s="54">
        <v>1865</v>
      </c>
      <c r="D45" s="54">
        <v>1759</v>
      </c>
      <c r="E45" s="54">
        <v>1955</v>
      </c>
      <c r="F45" s="54">
        <v>2099</v>
      </c>
      <c r="G45" s="54">
        <v>2093</v>
      </c>
      <c r="H45" s="54">
        <v>2113</v>
      </c>
      <c r="I45" s="54">
        <v>2089</v>
      </c>
      <c r="J45" s="54">
        <v>2064</v>
      </c>
      <c r="K45" s="54">
        <v>2107</v>
      </c>
      <c r="L45" s="53">
        <f t="shared" si="0"/>
        <v>2024.8</v>
      </c>
    </row>
    <row r="46" spans="1:12" ht="12" customHeight="1" x14ac:dyDescent="0.2">
      <c r="A46" s="52" t="str">
        <f>'Pregnant Women Participating'!A46</f>
        <v>Louisiana</v>
      </c>
      <c r="B46" s="53">
        <v>4777</v>
      </c>
      <c r="C46" s="54">
        <v>4638</v>
      </c>
      <c r="D46" s="54">
        <v>4611</v>
      </c>
      <c r="E46" s="54">
        <v>4491</v>
      </c>
      <c r="F46" s="54">
        <v>4502</v>
      </c>
      <c r="G46" s="54">
        <v>4521</v>
      </c>
      <c r="H46" s="54">
        <v>4462</v>
      </c>
      <c r="I46" s="54">
        <v>4309</v>
      </c>
      <c r="J46" s="54">
        <v>4431</v>
      </c>
      <c r="K46" s="54">
        <v>4445</v>
      </c>
      <c r="L46" s="53">
        <f t="shared" si="0"/>
        <v>4518.7</v>
      </c>
    </row>
    <row r="47" spans="1:12" ht="12" customHeight="1" x14ac:dyDescent="0.2">
      <c r="A47" s="52" t="str">
        <f>'Pregnant Women Participating'!A47</f>
        <v>New Mexico</v>
      </c>
      <c r="B47" s="53">
        <v>2262</v>
      </c>
      <c r="C47" s="54">
        <v>2051</v>
      </c>
      <c r="D47" s="54">
        <v>2019</v>
      </c>
      <c r="E47" s="54">
        <v>2203</v>
      </c>
      <c r="F47" s="54">
        <v>2187</v>
      </c>
      <c r="G47" s="54">
        <v>2155</v>
      </c>
      <c r="H47" s="54">
        <v>2200</v>
      </c>
      <c r="I47" s="54">
        <v>2174</v>
      </c>
      <c r="J47" s="54">
        <v>2150</v>
      </c>
      <c r="K47" s="54">
        <v>2216</v>
      </c>
      <c r="L47" s="53">
        <f t="shared" si="0"/>
        <v>2161.6999999999998</v>
      </c>
    </row>
    <row r="48" spans="1:12" ht="12" customHeight="1" x14ac:dyDescent="0.2">
      <c r="A48" s="52" t="str">
        <f>'Pregnant Women Participating'!A48</f>
        <v>Oklahoma</v>
      </c>
      <c r="B48" s="53">
        <v>1677</v>
      </c>
      <c r="C48" s="54">
        <v>1593</v>
      </c>
      <c r="D48" s="54">
        <v>1534</v>
      </c>
      <c r="E48" s="54">
        <v>1563</v>
      </c>
      <c r="F48" s="54">
        <v>1579</v>
      </c>
      <c r="G48" s="54">
        <v>1584</v>
      </c>
      <c r="H48" s="54">
        <v>1557</v>
      </c>
      <c r="I48" s="54">
        <v>1559</v>
      </c>
      <c r="J48" s="54">
        <v>1581</v>
      </c>
      <c r="K48" s="54">
        <v>1144</v>
      </c>
      <c r="L48" s="53">
        <f t="shared" si="0"/>
        <v>1537.1</v>
      </c>
    </row>
    <row r="49" spans="1:12" ht="12" customHeight="1" x14ac:dyDescent="0.2">
      <c r="A49" s="52" t="str">
        <f>'Pregnant Women Participating'!A49</f>
        <v>Texas</v>
      </c>
      <c r="B49" s="53">
        <v>90051</v>
      </c>
      <c r="C49" s="54">
        <v>87568</v>
      </c>
      <c r="D49" s="54">
        <v>87130</v>
      </c>
      <c r="E49" s="54">
        <v>85685</v>
      </c>
      <c r="F49" s="54">
        <v>84928</v>
      </c>
      <c r="G49" s="54">
        <v>85008</v>
      </c>
      <c r="H49" s="54">
        <v>84434</v>
      </c>
      <c r="I49" s="54">
        <v>83121</v>
      </c>
      <c r="J49" s="54">
        <v>83064</v>
      </c>
      <c r="K49" s="54">
        <v>82950</v>
      </c>
      <c r="L49" s="53">
        <f t="shared" si="0"/>
        <v>85393.9</v>
      </c>
    </row>
    <row r="50" spans="1:12" ht="12" customHeight="1" x14ac:dyDescent="0.2">
      <c r="A50" s="52" t="str">
        <f>'Pregnant Women Participating'!A50</f>
        <v>Utah</v>
      </c>
      <c r="B50" s="53">
        <v>2330</v>
      </c>
      <c r="C50" s="54">
        <v>2293</v>
      </c>
      <c r="D50" s="54">
        <v>2312</v>
      </c>
      <c r="E50" s="54">
        <v>2279</v>
      </c>
      <c r="F50" s="54">
        <v>2214</v>
      </c>
      <c r="G50" s="54">
        <v>2212</v>
      </c>
      <c r="H50" s="54">
        <v>2240</v>
      </c>
      <c r="I50" s="54">
        <v>2252</v>
      </c>
      <c r="J50" s="54">
        <v>2250</v>
      </c>
      <c r="K50" s="54">
        <v>2231</v>
      </c>
      <c r="L50" s="53">
        <f t="shared" si="0"/>
        <v>2261.3000000000002</v>
      </c>
    </row>
    <row r="51" spans="1:12" ht="12" customHeight="1" x14ac:dyDescent="0.2">
      <c r="A51" s="52" t="str">
        <f>'Pregnant Women Participating'!A51</f>
        <v>Inter-Tribal Council, AZ</v>
      </c>
      <c r="B51" s="53">
        <v>244</v>
      </c>
      <c r="C51" s="54">
        <v>241</v>
      </c>
      <c r="D51" s="54">
        <v>248</v>
      </c>
      <c r="E51" s="54">
        <v>247</v>
      </c>
      <c r="F51" s="54">
        <v>231</v>
      </c>
      <c r="G51" s="54">
        <v>251</v>
      </c>
      <c r="H51" s="54">
        <v>259</v>
      </c>
      <c r="I51" s="54">
        <v>267</v>
      </c>
      <c r="J51" s="54">
        <v>246</v>
      </c>
      <c r="K51" s="54">
        <v>244</v>
      </c>
      <c r="L51" s="53">
        <f t="shared" si="0"/>
        <v>247.8</v>
      </c>
    </row>
    <row r="52" spans="1:12" ht="12" customHeight="1" x14ac:dyDescent="0.2">
      <c r="A52" s="52" t="str">
        <f>'Pregnant Women Participating'!A52</f>
        <v>Navajo Nation, AZ</v>
      </c>
      <c r="B52" s="53">
        <v>248</v>
      </c>
      <c r="C52" s="54">
        <v>234</v>
      </c>
      <c r="D52" s="54">
        <v>226</v>
      </c>
      <c r="E52" s="54">
        <v>218</v>
      </c>
      <c r="F52" s="54">
        <v>199</v>
      </c>
      <c r="G52" s="54">
        <v>190</v>
      </c>
      <c r="H52" s="54">
        <v>198</v>
      </c>
      <c r="I52" s="54">
        <v>199</v>
      </c>
      <c r="J52" s="54">
        <v>200</v>
      </c>
      <c r="K52" s="54">
        <v>202</v>
      </c>
      <c r="L52" s="53">
        <f t="shared" si="0"/>
        <v>211.4</v>
      </c>
    </row>
    <row r="53" spans="1:12" ht="12" customHeight="1" x14ac:dyDescent="0.2">
      <c r="A53" s="52" t="str">
        <f>'Pregnant Women Participating'!A53</f>
        <v>Acoma, Canoncito &amp; Laguna, NM</v>
      </c>
      <c r="B53" s="53">
        <v>12</v>
      </c>
      <c r="C53" s="54">
        <v>11</v>
      </c>
      <c r="D53" s="54">
        <v>4</v>
      </c>
      <c r="E53" s="54">
        <v>7</v>
      </c>
      <c r="F53" s="54">
        <v>6</v>
      </c>
      <c r="G53" s="54">
        <v>7</v>
      </c>
      <c r="H53" s="54">
        <v>10</v>
      </c>
      <c r="I53" s="54">
        <v>9</v>
      </c>
      <c r="J53" s="54">
        <v>8</v>
      </c>
      <c r="K53" s="54">
        <v>10</v>
      </c>
      <c r="L53" s="53">
        <f t="shared" si="0"/>
        <v>8.4</v>
      </c>
    </row>
    <row r="54" spans="1:12" ht="12" customHeight="1" x14ac:dyDescent="0.2">
      <c r="A54" s="52" t="str">
        <f>'Pregnant Women Participating'!A54</f>
        <v>Eight Northern Pueblos, NM</v>
      </c>
      <c r="B54" s="53">
        <v>10</v>
      </c>
      <c r="C54" s="54">
        <v>12</v>
      </c>
      <c r="D54" s="54">
        <v>12</v>
      </c>
      <c r="E54" s="54">
        <v>12</v>
      </c>
      <c r="F54" s="54">
        <v>13</v>
      </c>
      <c r="G54" s="54">
        <v>11</v>
      </c>
      <c r="H54" s="54">
        <v>12</v>
      </c>
      <c r="I54" s="54">
        <v>13</v>
      </c>
      <c r="J54" s="54">
        <v>9</v>
      </c>
      <c r="K54" s="54">
        <v>8</v>
      </c>
      <c r="L54" s="53">
        <f t="shared" si="0"/>
        <v>11.2</v>
      </c>
    </row>
    <row r="55" spans="1:12" ht="12" customHeight="1" x14ac:dyDescent="0.2">
      <c r="A55" s="52" t="str">
        <f>'Pregnant Women Participating'!A55</f>
        <v>Five Sandoval Pueblos, NM</v>
      </c>
      <c r="B55" s="53">
        <v>7</v>
      </c>
      <c r="C55" s="54">
        <v>8</v>
      </c>
      <c r="D55" s="54">
        <v>8</v>
      </c>
      <c r="E55" s="54">
        <v>7</v>
      </c>
      <c r="F55" s="54">
        <v>6</v>
      </c>
      <c r="G55" s="54">
        <v>10</v>
      </c>
      <c r="H55" s="54">
        <v>12</v>
      </c>
      <c r="I55" s="54">
        <v>8</v>
      </c>
      <c r="J55" s="54">
        <v>8</v>
      </c>
      <c r="K55" s="54">
        <v>9</v>
      </c>
      <c r="L55" s="53">
        <f t="shared" si="0"/>
        <v>8.3000000000000007</v>
      </c>
    </row>
    <row r="56" spans="1:12" ht="12" customHeight="1" x14ac:dyDescent="0.2">
      <c r="A56" s="52" t="str">
        <f>'Pregnant Women Participating'!A56</f>
        <v>Isleta Pueblo, NM</v>
      </c>
      <c r="B56" s="53">
        <v>38</v>
      </c>
      <c r="C56" s="54">
        <v>36</v>
      </c>
      <c r="D56" s="54">
        <v>35</v>
      </c>
      <c r="E56" s="54">
        <v>31</v>
      </c>
      <c r="F56" s="54">
        <v>34</v>
      </c>
      <c r="G56" s="54">
        <v>35</v>
      </c>
      <c r="H56" s="54">
        <v>28</v>
      </c>
      <c r="I56" s="54">
        <v>41</v>
      </c>
      <c r="J56" s="54">
        <v>35</v>
      </c>
      <c r="K56" s="54">
        <v>30</v>
      </c>
      <c r="L56" s="53">
        <f t="shared" si="0"/>
        <v>34.299999999999997</v>
      </c>
    </row>
    <row r="57" spans="1:12" ht="12" customHeight="1" x14ac:dyDescent="0.2">
      <c r="A57" s="52" t="str">
        <f>'Pregnant Women Participating'!A57</f>
        <v>San Felipe Pueblo, NM</v>
      </c>
      <c r="B57" s="53">
        <v>9</v>
      </c>
      <c r="C57" s="54">
        <v>6</v>
      </c>
      <c r="D57" s="54">
        <v>6</v>
      </c>
      <c r="E57" s="54">
        <v>9</v>
      </c>
      <c r="F57" s="54">
        <v>8</v>
      </c>
      <c r="G57" s="54">
        <v>9</v>
      </c>
      <c r="H57" s="54">
        <v>10</v>
      </c>
      <c r="I57" s="54">
        <v>8</v>
      </c>
      <c r="J57" s="54">
        <v>6</v>
      </c>
      <c r="K57" s="54">
        <v>8</v>
      </c>
      <c r="L57" s="53">
        <f t="shared" si="0"/>
        <v>7.9</v>
      </c>
    </row>
    <row r="58" spans="1:12" ht="12" customHeight="1" x14ac:dyDescent="0.2">
      <c r="A58" s="52" t="str">
        <f>'Pregnant Women Participating'!A58</f>
        <v>Santo Domingo Tribe, NM</v>
      </c>
      <c r="B58" s="53">
        <v>2</v>
      </c>
      <c r="C58" s="54">
        <v>2</v>
      </c>
      <c r="D58" s="54">
        <v>1</v>
      </c>
      <c r="E58" s="54">
        <v>1</v>
      </c>
      <c r="F58" s="54">
        <v>0</v>
      </c>
      <c r="G58" s="54">
        <v>0</v>
      </c>
      <c r="H58" s="54">
        <v>0</v>
      </c>
      <c r="I58" s="54">
        <v>0</v>
      </c>
      <c r="J58" s="54">
        <v>1</v>
      </c>
      <c r="K58" s="54">
        <v>2</v>
      </c>
      <c r="L58" s="53">
        <f t="shared" si="0"/>
        <v>0.9</v>
      </c>
    </row>
    <row r="59" spans="1:12" ht="12" customHeight="1" x14ac:dyDescent="0.2">
      <c r="A59" s="52" t="str">
        <f>'Pregnant Women Participating'!A59</f>
        <v>Zuni Pueblo, NM</v>
      </c>
      <c r="B59" s="53">
        <v>12</v>
      </c>
      <c r="C59" s="54">
        <v>11</v>
      </c>
      <c r="D59" s="54">
        <v>10</v>
      </c>
      <c r="E59" s="54">
        <v>7</v>
      </c>
      <c r="F59" s="54">
        <v>8</v>
      </c>
      <c r="G59" s="54">
        <v>8</v>
      </c>
      <c r="H59" s="54">
        <v>8</v>
      </c>
      <c r="I59" s="54">
        <v>8</v>
      </c>
      <c r="J59" s="54">
        <v>4</v>
      </c>
      <c r="K59" s="54">
        <v>5</v>
      </c>
      <c r="L59" s="53">
        <f t="shared" si="0"/>
        <v>8.1</v>
      </c>
    </row>
    <row r="60" spans="1:12" ht="12" customHeight="1" x14ac:dyDescent="0.2">
      <c r="A60" s="52" t="str">
        <f>'Pregnant Women Participating'!A60</f>
        <v>Cherokee Nation, OK</v>
      </c>
      <c r="B60" s="53">
        <v>153</v>
      </c>
      <c r="C60" s="54">
        <v>147</v>
      </c>
      <c r="D60" s="54">
        <v>155</v>
      </c>
      <c r="E60" s="54">
        <v>152</v>
      </c>
      <c r="F60" s="54">
        <v>162</v>
      </c>
      <c r="G60" s="54">
        <v>143</v>
      </c>
      <c r="H60" s="54">
        <v>151</v>
      </c>
      <c r="I60" s="54">
        <v>164</v>
      </c>
      <c r="J60" s="54">
        <v>167</v>
      </c>
      <c r="K60" s="54">
        <v>189</v>
      </c>
      <c r="L60" s="53">
        <f t="shared" si="0"/>
        <v>158.30000000000001</v>
      </c>
    </row>
    <row r="61" spans="1:12" ht="12" customHeight="1" x14ac:dyDescent="0.2">
      <c r="A61" s="52" t="str">
        <f>'Pregnant Women Participating'!A61</f>
        <v>Chickasaw Nation, OK</v>
      </c>
      <c r="B61" s="53">
        <v>110</v>
      </c>
      <c r="C61" s="54">
        <v>103</v>
      </c>
      <c r="D61" s="54">
        <v>107</v>
      </c>
      <c r="E61" s="54">
        <v>100</v>
      </c>
      <c r="F61" s="54">
        <v>84</v>
      </c>
      <c r="G61" s="54">
        <v>78</v>
      </c>
      <c r="H61" s="54">
        <v>79</v>
      </c>
      <c r="I61" s="54">
        <v>82</v>
      </c>
      <c r="J61" s="54">
        <v>89</v>
      </c>
      <c r="K61" s="54">
        <v>90</v>
      </c>
      <c r="L61" s="53">
        <f t="shared" si="0"/>
        <v>92.2</v>
      </c>
    </row>
    <row r="62" spans="1:12" ht="12" customHeight="1" x14ac:dyDescent="0.2">
      <c r="A62" s="52" t="str">
        <f>'Pregnant Women Participating'!A62</f>
        <v>Choctaw Nation, OK</v>
      </c>
      <c r="B62" s="53">
        <v>115</v>
      </c>
      <c r="C62" s="54">
        <v>103</v>
      </c>
      <c r="D62" s="54">
        <v>113</v>
      </c>
      <c r="E62" s="54">
        <v>109</v>
      </c>
      <c r="F62" s="54">
        <v>103</v>
      </c>
      <c r="G62" s="54">
        <v>102</v>
      </c>
      <c r="H62" s="54">
        <v>89</v>
      </c>
      <c r="I62" s="54">
        <v>96</v>
      </c>
      <c r="J62" s="54">
        <v>89</v>
      </c>
      <c r="K62" s="54">
        <v>93</v>
      </c>
      <c r="L62" s="53">
        <f t="shared" si="0"/>
        <v>101.2</v>
      </c>
    </row>
    <row r="63" spans="1:12" ht="12" customHeight="1" x14ac:dyDescent="0.2">
      <c r="A63" s="52" t="str">
        <f>'Pregnant Women Participating'!A63</f>
        <v>Citizen Potawatomi Nation, OK</v>
      </c>
      <c r="B63" s="53">
        <v>42</v>
      </c>
      <c r="C63" s="54">
        <v>45</v>
      </c>
      <c r="D63" s="54">
        <v>47</v>
      </c>
      <c r="E63" s="54">
        <v>45</v>
      </c>
      <c r="F63" s="54">
        <v>55</v>
      </c>
      <c r="G63" s="54">
        <v>50</v>
      </c>
      <c r="H63" s="54">
        <v>42</v>
      </c>
      <c r="I63" s="54">
        <v>44</v>
      </c>
      <c r="J63" s="54">
        <v>43</v>
      </c>
      <c r="K63" s="54">
        <v>46</v>
      </c>
      <c r="L63" s="53">
        <f t="shared" si="0"/>
        <v>45.9</v>
      </c>
    </row>
    <row r="64" spans="1:12" ht="12" customHeight="1" x14ac:dyDescent="0.2">
      <c r="A64" s="52" t="str">
        <f>'Pregnant Women Participating'!A64</f>
        <v>Inter-Tribal Council, OK</v>
      </c>
      <c r="B64" s="53">
        <v>20</v>
      </c>
      <c r="C64" s="54">
        <v>20</v>
      </c>
      <c r="D64" s="54">
        <v>18</v>
      </c>
      <c r="E64" s="54">
        <v>18</v>
      </c>
      <c r="F64" s="54">
        <v>16</v>
      </c>
      <c r="G64" s="54">
        <v>15</v>
      </c>
      <c r="H64" s="54">
        <v>15</v>
      </c>
      <c r="I64" s="54">
        <v>13</v>
      </c>
      <c r="J64" s="54">
        <v>8</v>
      </c>
      <c r="K64" s="54">
        <v>10</v>
      </c>
      <c r="L64" s="53">
        <f t="shared" si="0"/>
        <v>15.3</v>
      </c>
    </row>
    <row r="65" spans="1:12" ht="12" customHeight="1" x14ac:dyDescent="0.2">
      <c r="A65" s="52" t="str">
        <f>'Pregnant Women Participating'!A65</f>
        <v>Muscogee Creek Nation, OK</v>
      </c>
      <c r="B65" s="53">
        <v>48</v>
      </c>
      <c r="C65" s="54">
        <v>47</v>
      </c>
      <c r="D65" s="54">
        <v>58</v>
      </c>
      <c r="E65" s="54">
        <v>55</v>
      </c>
      <c r="F65" s="54">
        <v>56</v>
      </c>
      <c r="G65" s="54">
        <v>51</v>
      </c>
      <c r="H65" s="54">
        <v>50</v>
      </c>
      <c r="I65" s="54">
        <v>46</v>
      </c>
      <c r="J65" s="54">
        <v>47</v>
      </c>
      <c r="K65" s="54">
        <v>40</v>
      </c>
      <c r="L65" s="53">
        <f t="shared" si="0"/>
        <v>49.8</v>
      </c>
    </row>
    <row r="66" spans="1:12" ht="12" customHeight="1" x14ac:dyDescent="0.2">
      <c r="A66" s="52" t="str">
        <f>'Pregnant Women Participating'!A66</f>
        <v>Osage Tribal Council, OK</v>
      </c>
      <c r="B66" s="53">
        <v>141</v>
      </c>
      <c r="C66" s="54">
        <v>141</v>
      </c>
      <c r="D66" s="54">
        <v>129</v>
      </c>
      <c r="E66" s="54">
        <v>126</v>
      </c>
      <c r="F66" s="54">
        <v>123</v>
      </c>
      <c r="G66" s="54">
        <v>123</v>
      </c>
      <c r="H66" s="54">
        <v>123</v>
      </c>
      <c r="I66" s="54">
        <v>124</v>
      </c>
      <c r="J66" s="54">
        <v>114</v>
      </c>
      <c r="K66" s="54">
        <v>116</v>
      </c>
      <c r="L66" s="53">
        <f t="shared" si="0"/>
        <v>126</v>
      </c>
    </row>
    <row r="67" spans="1:12" ht="12" customHeight="1" x14ac:dyDescent="0.2">
      <c r="A67" s="52" t="str">
        <f>'Pregnant Women Participating'!A67</f>
        <v>Otoe-Missouria Tribe, OK</v>
      </c>
      <c r="B67" s="53">
        <v>14</v>
      </c>
      <c r="C67" s="54">
        <v>13</v>
      </c>
      <c r="D67" s="54">
        <v>13</v>
      </c>
      <c r="E67" s="54">
        <v>9</v>
      </c>
      <c r="F67" s="54">
        <v>8</v>
      </c>
      <c r="G67" s="54">
        <v>9</v>
      </c>
      <c r="H67" s="54">
        <v>7</v>
      </c>
      <c r="I67" s="54">
        <v>11</v>
      </c>
      <c r="J67" s="54">
        <v>7</v>
      </c>
      <c r="K67" s="54">
        <v>10</v>
      </c>
      <c r="L67" s="53">
        <f t="shared" si="0"/>
        <v>10.1</v>
      </c>
    </row>
    <row r="68" spans="1:12" ht="12" customHeight="1" x14ac:dyDescent="0.2">
      <c r="A68" s="52" t="str">
        <f>'Pregnant Women Participating'!A68</f>
        <v>Wichita, Caddo &amp; Delaware (WCD), OK</v>
      </c>
      <c r="B68" s="53">
        <v>167</v>
      </c>
      <c r="C68" s="54">
        <v>153</v>
      </c>
      <c r="D68" s="54">
        <v>139</v>
      </c>
      <c r="E68" s="54">
        <v>131</v>
      </c>
      <c r="F68" s="54">
        <v>130</v>
      </c>
      <c r="G68" s="54">
        <v>140</v>
      </c>
      <c r="H68" s="54">
        <v>126</v>
      </c>
      <c r="I68" s="54">
        <v>132</v>
      </c>
      <c r="J68" s="54">
        <v>123</v>
      </c>
      <c r="K68" s="54">
        <v>133</v>
      </c>
      <c r="L68" s="53">
        <f t="shared" si="0"/>
        <v>137.4</v>
      </c>
    </row>
    <row r="69" spans="1:12" s="58" customFormat="1" ht="24.75" customHeight="1" x14ac:dyDescent="0.2">
      <c r="A69" s="55" t="str">
        <f>'Pregnant Women Participating'!A69</f>
        <v>Southwest Region</v>
      </c>
      <c r="B69" s="56">
        <v>112174</v>
      </c>
      <c r="C69" s="57">
        <v>108884</v>
      </c>
      <c r="D69" s="57">
        <v>108182</v>
      </c>
      <c r="E69" s="57">
        <v>107062</v>
      </c>
      <c r="F69" s="57">
        <v>106250</v>
      </c>
      <c r="G69" s="57">
        <v>106432</v>
      </c>
      <c r="H69" s="57">
        <v>105805</v>
      </c>
      <c r="I69" s="57">
        <v>104287</v>
      </c>
      <c r="J69" s="57">
        <v>104249</v>
      </c>
      <c r="K69" s="57">
        <v>103821</v>
      </c>
      <c r="L69" s="56">
        <f t="shared" si="0"/>
        <v>106714.6</v>
      </c>
    </row>
    <row r="70" spans="1:12" ht="12" customHeight="1" x14ac:dyDescent="0.2">
      <c r="A70" s="52" t="str">
        <f>'Pregnant Women Participating'!A70</f>
        <v>Colorado</v>
      </c>
      <c r="B70" s="53">
        <v>4739</v>
      </c>
      <c r="C70" s="54">
        <v>4631</v>
      </c>
      <c r="D70" s="54">
        <v>4661</v>
      </c>
      <c r="E70" s="54">
        <v>4670</v>
      </c>
      <c r="F70" s="54">
        <v>4636</v>
      </c>
      <c r="G70" s="54">
        <v>4587</v>
      </c>
      <c r="H70" s="54">
        <v>4636</v>
      </c>
      <c r="I70" s="54">
        <v>4571</v>
      </c>
      <c r="J70" s="54">
        <v>4528</v>
      </c>
      <c r="K70" s="54">
        <v>4433</v>
      </c>
      <c r="L70" s="53">
        <f t="shared" si="0"/>
        <v>4609.2</v>
      </c>
    </row>
    <row r="71" spans="1:12" ht="12" customHeight="1" x14ac:dyDescent="0.2">
      <c r="A71" s="52" t="str">
        <f>'Pregnant Women Participating'!A71</f>
        <v>Kansas</v>
      </c>
      <c r="B71" s="53">
        <v>2287</v>
      </c>
      <c r="C71" s="54">
        <v>2191</v>
      </c>
      <c r="D71" s="54">
        <v>2209</v>
      </c>
      <c r="E71" s="54">
        <v>2212</v>
      </c>
      <c r="F71" s="54">
        <v>2170</v>
      </c>
      <c r="G71" s="54">
        <v>2190</v>
      </c>
      <c r="H71" s="54">
        <v>2198</v>
      </c>
      <c r="I71" s="54">
        <v>2112</v>
      </c>
      <c r="J71" s="54">
        <v>2144</v>
      </c>
      <c r="K71" s="54">
        <v>2169</v>
      </c>
      <c r="L71" s="53">
        <f t="shared" si="0"/>
        <v>2188.1999999999998</v>
      </c>
    </row>
    <row r="72" spans="1:12" ht="12" customHeight="1" x14ac:dyDescent="0.2">
      <c r="A72" s="52" t="str">
        <f>'Pregnant Women Participating'!A72</f>
        <v>Missouri</v>
      </c>
      <c r="B72" s="53">
        <v>3620</v>
      </c>
      <c r="C72" s="54">
        <v>3521</v>
      </c>
      <c r="D72" s="54">
        <v>3407</v>
      </c>
      <c r="E72" s="54">
        <v>3283</v>
      </c>
      <c r="F72" s="54">
        <v>3252</v>
      </c>
      <c r="G72" s="54">
        <v>3131</v>
      </c>
      <c r="H72" s="54">
        <v>3119</v>
      </c>
      <c r="I72" s="54">
        <v>3098</v>
      </c>
      <c r="J72" s="54">
        <v>3022</v>
      </c>
      <c r="K72" s="54">
        <v>3082</v>
      </c>
      <c r="L72" s="53">
        <f t="shared" si="0"/>
        <v>3253.5</v>
      </c>
    </row>
    <row r="73" spans="1:12" ht="12" customHeight="1" x14ac:dyDescent="0.2">
      <c r="A73" s="52" t="str">
        <f>'Pregnant Women Participating'!A73</f>
        <v>Montana</v>
      </c>
      <c r="B73" s="53">
        <v>499</v>
      </c>
      <c r="C73" s="54">
        <v>474</v>
      </c>
      <c r="D73" s="54">
        <v>484</v>
      </c>
      <c r="E73" s="54">
        <v>466</v>
      </c>
      <c r="F73" s="54">
        <v>446</v>
      </c>
      <c r="G73" s="54">
        <v>468</v>
      </c>
      <c r="H73" s="54">
        <v>486</v>
      </c>
      <c r="I73" s="54">
        <v>477</v>
      </c>
      <c r="J73" s="54">
        <v>519</v>
      </c>
      <c r="K73" s="54">
        <v>517</v>
      </c>
      <c r="L73" s="53">
        <f t="shared" si="0"/>
        <v>483.6</v>
      </c>
    </row>
    <row r="74" spans="1:12" ht="12" customHeight="1" x14ac:dyDescent="0.2">
      <c r="A74" s="52" t="str">
        <f>'Pregnant Women Participating'!A74</f>
        <v>Nebraska</v>
      </c>
      <c r="B74" s="53">
        <v>2170</v>
      </c>
      <c r="C74" s="54">
        <v>2101</v>
      </c>
      <c r="D74" s="54">
        <v>2096</v>
      </c>
      <c r="E74" s="54">
        <v>2077</v>
      </c>
      <c r="F74" s="54">
        <v>2016</v>
      </c>
      <c r="G74" s="54">
        <v>1996</v>
      </c>
      <c r="H74" s="54">
        <v>1995</v>
      </c>
      <c r="I74" s="54">
        <v>1932</v>
      </c>
      <c r="J74" s="54">
        <v>1954</v>
      </c>
      <c r="K74" s="54">
        <v>1944</v>
      </c>
      <c r="L74" s="53">
        <f t="shared" si="0"/>
        <v>2028.1</v>
      </c>
    </row>
    <row r="75" spans="1:12" ht="12" customHeight="1" x14ac:dyDescent="0.2">
      <c r="A75" s="52" t="str">
        <f>'Pregnant Women Participating'!A75</f>
        <v>North Dakota</v>
      </c>
      <c r="B75" s="53">
        <v>460</v>
      </c>
      <c r="C75" s="54">
        <v>463</v>
      </c>
      <c r="D75" s="54">
        <v>445</v>
      </c>
      <c r="E75" s="54">
        <v>440</v>
      </c>
      <c r="F75" s="54">
        <v>436</v>
      </c>
      <c r="G75" s="54">
        <v>452</v>
      </c>
      <c r="H75" s="54">
        <v>448</v>
      </c>
      <c r="I75" s="54">
        <v>427</v>
      </c>
      <c r="J75" s="54">
        <v>458</v>
      </c>
      <c r="K75" s="54">
        <v>459</v>
      </c>
      <c r="L75" s="53">
        <f t="shared" si="0"/>
        <v>448.8</v>
      </c>
    </row>
    <row r="76" spans="1:12" ht="12" customHeight="1" x14ac:dyDescent="0.2">
      <c r="A76" s="52" t="str">
        <f>'Pregnant Women Participating'!A76</f>
        <v>South Dakota</v>
      </c>
      <c r="B76" s="53">
        <v>681</v>
      </c>
      <c r="C76" s="54">
        <v>664</v>
      </c>
      <c r="D76" s="54">
        <v>686</v>
      </c>
      <c r="E76" s="54">
        <v>685</v>
      </c>
      <c r="F76" s="54">
        <v>690</v>
      </c>
      <c r="G76" s="54">
        <v>709</v>
      </c>
      <c r="H76" s="54">
        <v>683</v>
      </c>
      <c r="I76" s="54">
        <v>698</v>
      </c>
      <c r="J76" s="54">
        <v>710</v>
      </c>
      <c r="K76" s="54">
        <v>731</v>
      </c>
      <c r="L76" s="53">
        <f t="shared" si="0"/>
        <v>693.7</v>
      </c>
    </row>
    <row r="77" spans="1:12" ht="12" customHeight="1" x14ac:dyDescent="0.2">
      <c r="A77" s="52" t="str">
        <f>'Pregnant Women Participating'!A77</f>
        <v>Wyoming</v>
      </c>
      <c r="B77" s="53">
        <v>255</v>
      </c>
      <c r="C77" s="54">
        <v>256</v>
      </c>
      <c r="D77" s="54">
        <v>241</v>
      </c>
      <c r="E77" s="54">
        <v>236</v>
      </c>
      <c r="F77" s="54">
        <v>240</v>
      </c>
      <c r="G77" s="54">
        <v>236</v>
      </c>
      <c r="H77" s="54">
        <v>214</v>
      </c>
      <c r="I77" s="54">
        <v>237</v>
      </c>
      <c r="J77" s="54">
        <v>210</v>
      </c>
      <c r="K77" s="54">
        <v>232</v>
      </c>
      <c r="L77" s="53">
        <f t="shared" si="0"/>
        <v>235.7</v>
      </c>
    </row>
    <row r="78" spans="1:12" ht="12" customHeight="1" x14ac:dyDescent="0.2">
      <c r="A78" s="52" t="str">
        <f>'Pregnant Women Participating'!A78</f>
        <v>Ute Mountain Ute Tribe, CO</v>
      </c>
      <c r="B78" s="53">
        <v>10</v>
      </c>
      <c r="C78" s="54">
        <v>9</v>
      </c>
      <c r="D78" s="54">
        <v>7</v>
      </c>
      <c r="E78" s="54">
        <v>4</v>
      </c>
      <c r="F78" s="54">
        <v>4</v>
      </c>
      <c r="G78" s="54">
        <v>3</v>
      </c>
      <c r="H78" s="54">
        <v>5</v>
      </c>
      <c r="I78" s="54">
        <v>5</v>
      </c>
      <c r="J78" s="54">
        <v>7</v>
      </c>
      <c r="K78" s="54">
        <v>8</v>
      </c>
      <c r="L78" s="53">
        <f t="shared" si="0"/>
        <v>6.2</v>
      </c>
    </row>
    <row r="79" spans="1:12" ht="12" customHeight="1" x14ac:dyDescent="0.2">
      <c r="A79" s="52" t="str">
        <f>'Pregnant Women Participating'!A79</f>
        <v>Omaha Sioux, NE</v>
      </c>
      <c r="B79" s="53">
        <v>15</v>
      </c>
      <c r="C79" s="54">
        <v>13</v>
      </c>
      <c r="D79" s="54">
        <v>11</v>
      </c>
      <c r="E79" s="54">
        <v>12</v>
      </c>
      <c r="F79" s="54">
        <v>11</v>
      </c>
      <c r="G79" s="54">
        <v>11</v>
      </c>
      <c r="H79" s="54">
        <v>11</v>
      </c>
      <c r="I79" s="54">
        <v>10</v>
      </c>
      <c r="J79" s="54">
        <v>11</v>
      </c>
      <c r="K79" s="54">
        <v>12</v>
      </c>
      <c r="L79" s="53">
        <f t="shared" si="0"/>
        <v>11.7</v>
      </c>
    </row>
    <row r="80" spans="1:12" ht="12" customHeight="1" x14ac:dyDescent="0.2">
      <c r="A80" s="52" t="str">
        <f>'Pregnant Women Participating'!A80</f>
        <v>Santee Sioux, NE</v>
      </c>
      <c r="B80" s="53">
        <v>2</v>
      </c>
      <c r="C80" s="54">
        <v>1</v>
      </c>
      <c r="D80" s="54">
        <v>1</v>
      </c>
      <c r="E80" s="54">
        <v>1</v>
      </c>
      <c r="F80" s="54">
        <v>1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3">
        <f t="shared" si="0"/>
        <v>0.6</v>
      </c>
    </row>
    <row r="81" spans="1:12" ht="12" customHeight="1" x14ac:dyDescent="0.2">
      <c r="A81" s="52" t="str">
        <f>'Pregnant Women Participating'!A81</f>
        <v>Winnebago Tribe, NE</v>
      </c>
      <c r="B81" s="53">
        <v>7</v>
      </c>
      <c r="C81" s="54">
        <v>5</v>
      </c>
      <c r="D81" s="54">
        <v>4</v>
      </c>
      <c r="E81" s="54">
        <v>4</v>
      </c>
      <c r="F81" s="54">
        <v>3</v>
      </c>
      <c r="G81" s="54">
        <v>2</v>
      </c>
      <c r="H81" s="54">
        <v>4</v>
      </c>
      <c r="I81" s="54">
        <v>4</v>
      </c>
      <c r="J81" s="54">
        <v>1</v>
      </c>
      <c r="K81" s="54">
        <v>1</v>
      </c>
      <c r="L81" s="53">
        <f t="shared" si="0"/>
        <v>3.5</v>
      </c>
    </row>
    <row r="82" spans="1:12" ht="12" customHeight="1" x14ac:dyDescent="0.2">
      <c r="A82" s="52" t="str">
        <f>'Pregnant Women Participating'!A82</f>
        <v>Standing Rock Sioux Tribe, ND</v>
      </c>
      <c r="B82" s="53">
        <v>8</v>
      </c>
      <c r="C82" s="54">
        <v>3</v>
      </c>
      <c r="D82" s="54">
        <v>4</v>
      </c>
      <c r="E82" s="54">
        <v>4</v>
      </c>
      <c r="F82" s="54">
        <v>3</v>
      </c>
      <c r="G82" s="54">
        <v>3</v>
      </c>
      <c r="H82" s="54">
        <v>8</v>
      </c>
      <c r="I82" s="54">
        <v>6</v>
      </c>
      <c r="J82" s="54">
        <v>4</v>
      </c>
      <c r="K82" s="54">
        <v>5</v>
      </c>
      <c r="L82" s="53">
        <f t="shared" si="0"/>
        <v>4.8</v>
      </c>
    </row>
    <row r="83" spans="1:12" ht="12" customHeight="1" x14ac:dyDescent="0.2">
      <c r="A83" s="52" t="str">
        <f>'Pregnant Women Participating'!A83</f>
        <v>Three Affiliated Tribes, ND</v>
      </c>
      <c r="B83" s="53">
        <v>4</v>
      </c>
      <c r="C83" s="54">
        <v>4</v>
      </c>
      <c r="D83" s="54">
        <v>5</v>
      </c>
      <c r="E83" s="54">
        <v>5</v>
      </c>
      <c r="F83" s="54">
        <v>4</v>
      </c>
      <c r="G83" s="54">
        <v>3</v>
      </c>
      <c r="H83" s="54">
        <v>6</v>
      </c>
      <c r="I83" s="54">
        <v>2</v>
      </c>
      <c r="J83" s="54">
        <v>3</v>
      </c>
      <c r="K83" s="54">
        <v>3</v>
      </c>
      <c r="L83" s="53">
        <f t="shared" si="0"/>
        <v>3.9</v>
      </c>
    </row>
    <row r="84" spans="1:12" ht="12" customHeight="1" x14ac:dyDescent="0.2">
      <c r="A84" s="52" t="str">
        <f>'Pregnant Women Participating'!A84</f>
        <v>Cheyenne River Sioux, SD</v>
      </c>
      <c r="B84" s="53">
        <v>15</v>
      </c>
      <c r="C84" s="54">
        <v>12</v>
      </c>
      <c r="D84" s="54">
        <v>14</v>
      </c>
      <c r="E84" s="54">
        <v>14</v>
      </c>
      <c r="F84" s="54">
        <v>15</v>
      </c>
      <c r="G84" s="54">
        <v>12</v>
      </c>
      <c r="H84" s="54">
        <v>14</v>
      </c>
      <c r="I84" s="54">
        <v>10</v>
      </c>
      <c r="J84" s="54">
        <v>11</v>
      </c>
      <c r="K84" s="54">
        <v>11</v>
      </c>
      <c r="L84" s="53">
        <f t="shared" si="0"/>
        <v>12.8</v>
      </c>
    </row>
    <row r="85" spans="1:12" ht="12" customHeight="1" x14ac:dyDescent="0.2">
      <c r="A85" s="52" t="str">
        <f>'Pregnant Women Participating'!A85</f>
        <v>Rosebud Sioux, SD</v>
      </c>
      <c r="B85" s="53">
        <v>38</v>
      </c>
      <c r="C85" s="54">
        <v>34</v>
      </c>
      <c r="D85" s="54">
        <v>34</v>
      </c>
      <c r="E85" s="54">
        <v>38</v>
      </c>
      <c r="F85" s="54">
        <v>33</v>
      </c>
      <c r="G85" s="54">
        <v>38</v>
      </c>
      <c r="H85" s="54">
        <v>33</v>
      </c>
      <c r="I85" s="54">
        <v>38</v>
      </c>
      <c r="J85" s="54">
        <v>32</v>
      </c>
      <c r="K85" s="54">
        <v>34</v>
      </c>
      <c r="L85" s="53">
        <f t="shared" si="0"/>
        <v>35.200000000000003</v>
      </c>
    </row>
    <row r="86" spans="1:12" ht="12" customHeight="1" x14ac:dyDescent="0.2">
      <c r="A86" s="52" t="str">
        <f>'Pregnant Women Participating'!A86</f>
        <v>Northern Arapahoe, WY</v>
      </c>
      <c r="B86" s="53">
        <v>19</v>
      </c>
      <c r="C86" s="54">
        <v>10</v>
      </c>
      <c r="D86" s="54">
        <v>10</v>
      </c>
      <c r="E86" s="54">
        <v>7</v>
      </c>
      <c r="F86" s="54">
        <v>7</v>
      </c>
      <c r="G86" s="54">
        <v>7</v>
      </c>
      <c r="H86" s="54">
        <v>12</v>
      </c>
      <c r="I86" s="54">
        <v>12</v>
      </c>
      <c r="J86" s="54">
        <v>10</v>
      </c>
      <c r="K86" s="54">
        <v>10</v>
      </c>
      <c r="L86" s="53">
        <f t="shared" si="0"/>
        <v>10.4</v>
      </c>
    </row>
    <row r="87" spans="1:12" ht="12" customHeight="1" x14ac:dyDescent="0.2">
      <c r="A87" s="52" t="str">
        <f>'Pregnant Women Participating'!A87</f>
        <v>Shoshone Tribe, WY</v>
      </c>
      <c r="B87" s="53">
        <v>1</v>
      </c>
      <c r="C87" s="54">
        <v>2</v>
      </c>
      <c r="D87" s="54">
        <v>1</v>
      </c>
      <c r="E87" s="54">
        <v>1</v>
      </c>
      <c r="F87" s="54">
        <v>2</v>
      </c>
      <c r="G87" s="54">
        <v>1</v>
      </c>
      <c r="H87" s="54">
        <v>2</v>
      </c>
      <c r="I87" s="54">
        <v>1</v>
      </c>
      <c r="J87" s="54">
        <v>1</v>
      </c>
      <c r="K87" s="54">
        <v>1</v>
      </c>
      <c r="L87" s="53">
        <f t="shared" si="0"/>
        <v>1.3</v>
      </c>
    </row>
    <row r="88" spans="1:12" s="58" customFormat="1" ht="24.75" customHeight="1" x14ac:dyDescent="0.2">
      <c r="A88" s="55" t="str">
        <f>'Pregnant Women Participating'!A88</f>
        <v>Mountain Plains</v>
      </c>
      <c r="B88" s="56">
        <v>14830</v>
      </c>
      <c r="C88" s="57">
        <v>14394</v>
      </c>
      <c r="D88" s="57">
        <v>14320</v>
      </c>
      <c r="E88" s="57">
        <v>14159</v>
      </c>
      <c r="F88" s="57">
        <v>13969</v>
      </c>
      <c r="G88" s="57">
        <v>13849</v>
      </c>
      <c r="H88" s="57">
        <v>13874</v>
      </c>
      <c r="I88" s="57">
        <v>13640</v>
      </c>
      <c r="J88" s="57">
        <v>13625</v>
      </c>
      <c r="K88" s="57">
        <v>13652</v>
      </c>
      <c r="L88" s="56">
        <f t="shared" si="0"/>
        <v>14031.2</v>
      </c>
    </row>
    <row r="89" spans="1:12" ht="12" customHeight="1" x14ac:dyDescent="0.2">
      <c r="A89" s="59" t="str">
        <f>'Pregnant Women Participating'!A89</f>
        <v>Alaska</v>
      </c>
      <c r="B89" s="53">
        <v>623</v>
      </c>
      <c r="C89" s="54">
        <v>623</v>
      </c>
      <c r="D89" s="54">
        <v>629</v>
      </c>
      <c r="E89" s="54">
        <v>634</v>
      </c>
      <c r="F89" s="54">
        <v>635</v>
      </c>
      <c r="G89" s="54">
        <v>645</v>
      </c>
      <c r="H89" s="54">
        <v>634</v>
      </c>
      <c r="I89" s="54">
        <v>647</v>
      </c>
      <c r="J89" s="54">
        <v>638</v>
      </c>
      <c r="K89" s="54">
        <v>646</v>
      </c>
      <c r="L89" s="53">
        <f t="shared" si="0"/>
        <v>635.4</v>
      </c>
    </row>
    <row r="90" spans="1:12" ht="12" customHeight="1" x14ac:dyDescent="0.2">
      <c r="A90" s="59" t="str">
        <f>'Pregnant Women Participating'!A90</f>
        <v>American Samoa</v>
      </c>
      <c r="B90" s="53">
        <v>209</v>
      </c>
      <c r="C90" s="54">
        <v>422</v>
      </c>
      <c r="D90" s="54">
        <v>446</v>
      </c>
      <c r="E90" s="54">
        <v>446</v>
      </c>
      <c r="F90" s="54">
        <v>455</v>
      </c>
      <c r="G90" s="54">
        <v>435</v>
      </c>
      <c r="H90" s="54">
        <v>432</v>
      </c>
      <c r="I90" s="54">
        <v>423</v>
      </c>
      <c r="J90" s="54">
        <v>421</v>
      </c>
      <c r="K90" s="54">
        <v>430</v>
      </c>
      <c r="L90" s="53">
        <f t="shared" si="0"/>
        <v>411.9</v>
      </c>
    </row>
    <row r="91" spans="1:12" ht="12" customHeight="1" x14ac:dyDescent="0.2">
      <c r="A91" s="59" t="str">
        <f>'Pregnant Women Participating'!A91</f>
        <v>California</v>
      </c>
      <c r="B91" s="53">
        <v>45942</v>
      </c>
      <c r="C91" s="54">
        <v>44243</v>
      </c>
      <c r="D91" s="54">
        <v>44568</v>
      </c>
      <c r="E91" s="54">
        <v>44724</v>
      </c>
      <c r="F91" s="54">
        <v>43856</v>
      </c>
      <c r="G91" s="54">
        <v>44273</v>
      </c>
      <c r="H91" s="54">
        <v>44298</v>
      </c>
      <c r="I91" s="54">
        <v>44181</v>
      </c>
      <c r="J91" s="54">
        <v>44000</v>
      </c>
      <c r="K91" s="54">
        <v>44352</v>
      </c>
      <c r="L91" s="53">
        <f t="shared" si="0"/>
        <v>44443.7</v>
      </c>
    </row>
    <row r="92" spans="1:12" ht="12" customHeight="1" x14ac:dyDescent="0.2">
      <c r="A92" s="59" t="str">
        <f>'Pregnant Women Participating'!A92</f>
        <v>Guam</v>
      </c>
      <c r="B92" s="53">
        <v>295</v>
      </c>
      <c r="C92" s="54">
        <v>287</v>
      </c>
      <c r="D92" s="54">
        <v>310</v>
      </c>
      <c r="E92" s="54">
        <v>328</v>
      </c>
      <c r="F92" s="54">
        <v>323</v>
      </c>
      <c r="G92" s="54">
        <v>327</v>
      </c>
      <c r="H92" s="54">
        <v>308</v>
      </c>
      <c r="I92" s="54">
        <v>324</v>
      </c>
      <c r="J92" s="54">
        <v>332</v>
      </c>
      <c r="K92" s="54">
        <v>334</v>
      </c>
      <c r="L92" s="53">
        <f t="shared" si="0"/>
        <v>316.8</v>
      </c>
    </row>
    <row r="93" spans="1:12" ht="12" customHeight="1" x14ac:dyDescent="0.2">
      <c r="A93" s="59" t="str">
        <f>'Pregnant Women Participating'!A93</f>
        <v>Hawaii</v>
      </c>
      <c r="B93" s="53">
        <v>1175</v>
      </c>
      <c r="C93" s="54">
        <v>1164</v>
      </c>
      <c r="D93" s="54">
        <v>1190</v>
      </c>
      <c r="E93" s="54">
        <v>1218</v>
      </c>
      <c r="F93" s="54">
        <v>1174</v>
      </c>
      <c r="G93" s="54">
        <v>1171</v>
      </c>
      <c r="H93" s="54">
        <v>1161</v>
      </c>
      <c r="I93" s="54">
        <v>1107</v>
      </c>
      <c r="J93" s="54">
        <v>1149</v>
      </c>
      <c r="K93" s="54">
        <v>1182</v>
      </c>
      <c r="L93" s="53">
        <f t="shared" si="0"/>
        <v>1169.0999999999999</v>
      </c>
    </row>
    <row r="94" spans="1:12" ht="12" customHeight="1" x14ac:dyDescent="0.2">
      <c r="A94" s="59" t="str">
        <f>'Pregnant Women Participating'!A94</f>
        <v>Idaho</v>
      </c>
      <c r="B94" s="53">
        <v>1338</v>
      </c>
      <c r="C94" s="54">
        <v>1313</v>
      </c>
      <c r="D94" s="54">
        <v>1292</v>
      </c>
      <c r="E94" s="54">
        <v>1322</v>
      </c>
      <c r="F94" s="54">
        <v>1253</v>
      </c>
      <c r="G94" s="54">
        <v>1266</v>
      </c>
      <c r="H94" s="54">
        <v>1249</v>
      </c>
      <c r="I94" s="54">
        <v>1224</v>
      </c>
      <c r="J94" s="54">
        <v>1290</v>
      </c>
      <c r="K94" s="54">
        <v>1298</v>
      </c>
      <c r="L94" s="53">
        <f t="shared" si="0"/>
        <v>1284.5</v>
      </c>
    </row>
    <row r="95" spans="1:12" ht="12" customHeight="1" x14ac:dyDescent="0.2">
      <c r="A95" s="59" t="str">
        <f>'Pregnant Women Participating'!A95</f>
        <v>Nevada</v>
      </c>
      <c r="B95" s="53">
        <v>3435</v>
      </c>
      <c r="C95" s="54">
        <v>3300</v>
      </c>
      <c r="D95" s="54">
        <v>3308</v>
      </c>
      <c r="E95" s="54">
        <v>3268</v>
      </c>
      <c r="F95" s="54">
        <v>3143</v>
      </c>
      <c r="G95" s="54">
        <v>3129</v>
      </c>
      <c r="H95" s="54">
        <v>3170</v>
      </c>
      <c r="I95" s="54">
        <v>3197</v>
      </c>
      <c r="J95" s="54">
        <v>3174</v>
      </c>
      <c r="K95" s="54">
        <v>3185</v>
      </c>
      <c r="L95" s="53">
        <f t="shared" si="0"/>
        <v>3230.9</v>
      </c>
    </row>
    <row r="96" spans="1:12" ht="12" customHeight="1" x14ac:dyDescent="0.2">
      <c r="A96" s="59" t="str">
        <f>'Pregnant Women Participating'!A96</f>
        <v>Oregon</v>
      </c>
      <c r="B96" s="53">
        <v>2646</v>
      </c>
      <c r="C96" s="54">
        <v>2614</v>
      </c>
      <c r="D96" s="54">
        <v>2579</v>
      </c>
      <c r="E96" s="54">
        <v>2528</v>
      </c>
      <c r="F96" s="54">
        <v>2538</v>
      </c>
      <c r="G96" s="54">
        <v>2498</v>
      </c>
      <c r="H96" s="54">
        <v>2489</v>
      </c>
      <c r="I96" s="54">
        <v>2464</v>
      </c>
      <c r="J96" s="54">
        <v>2432</v>
      </c>
      <c r="K96" s="54">
        <v>2404</v>
      </c>
      <c r="L96" s="53">
        <f t="shared" si="0"/>
        <v>2519.1999999999998</v>
      </c>
    </row>
    <row r="97" spans="1:12" ht="12" customHeight="1" x14ac:dyDescent="0.2">
      <c r="A97" s="59" t="str">
        <f>'Pregnant Women Participating'!A97</f>
        <v>Washington</v>
      </c>
      <c r="B97" s="53">
        <v>6668</v>
      </c>
      <c r="C97" s="54">
        <v>6516</v>
      </c>
      <c r="D97" s="54">
        <v>6577</v>
      </c>
      <c r="E97" s="54">
        <v>6625</v>
      </c>
      <c r="F97" s="54">
        <v>6530</v>
      </c>
      <c r="G97" s="54">
        <v>6497</v>
      </c>
      <c r="H97" s="54">
        <v>6411</v>
      </c>
      <c r="I97" s="54">
        <v>6323</v>
      </c>
      <c r="J97" s="54">
        <v>6329</v>
      </c>
      <c r="K97" s="54">
        <v>6554</v>
      </c>
      <c r="L97" s="53">
        <f t="shared" si="0"/>
        <v>6503</v>
      </c>
    </row>
    <row r="98" spans="1:12" ht="12" customHeight="1" x14ac:dyDescent="0.2">
      <c r="A98" s="59" t="str">
        <f>'Pregnant Women Participating'!A98</f>
        <v>Northern Marianas</v>
      </c>
      <c r="B98" s="53">
        <v>139</v>
      </c>
      <c r="C98" s="54">
        <v>149</v>
      </c>
      <c r="D98" s="54">
        <v>152</v>
      </c>
      <c r="E98" s="54">
        <v>148</v>
      </c>
      <c r="F98" s="54">
        <v>152</v>
      </c>
      <c r="G98" s="54">
        <v>153</v>
      </c>
      <c r="H98" s="54">
        <v>142</v>
      </c>
      <c r="I98" s="54">
        <v>145</v>
      </c>
      <c r="J98" s="54">
        <v>148</v>
      </c>
      <c r="K98" s="54">
        <v>150</v>
      </c>
      <c r="L98" s="53">
        <f t="shared" si="0"/>
        <v>147.80000000000001</v>
      </c>
    </row>
    <row r="99" spans="1:12" ht="12" customHeight="1" x14ac:dyDescent="0.2">
      <c r="A99" s="59" t="str">
        <f>'Pregnant Women Participating'!A99</f>
        <v>Inter-Tribal Council, NV</v>
      </c>
      <c r="B99" s="53">
        <v>16</v>
      </c>
      <c r="C99" s="54">
        <v>17</v>
      </c>
      <c r="D99" s="54">
        <v>17</v>
      </c>
      <c r="E99" s="54">
        <v>18</v>
      </c>
      <c r="F99" s="54">
        <v>20</v>
      </c>
      <c r="G99" s="54">
        <v>14</v>
      </c>
      <c r="H99" s="54">
        <v>14</v>
      </c>
      <c r="I99" s="54">
        <v>18</v>
      </c>
      <c r="J99" s="54">
        <v>12</v>
      </c>
      <c r="K99" s="54">
        <v>10</v>
      </c>
      <c r="L99" s="53">
        <f t="shared" si="0"/>
        <v>15.6</v>
      </c>
    </row>
    <row r="100" spans="1:12" s="58" customFormat="1" ht="24.75" customHeight="1" x14ac:dyDescent="0.2">
      <c r="A100" s="55" t="str">
        <f>'Pregnant Women Participating'!A100</f>
        <v>Western Region</v>
      </c>
      <c r="B100" s="56">
        <v>62486</v>
      </c>
      <c r="C100" s="57">
        <v>60648</v>
      </c>
      <c r="D100" s="57">
        <v>61068</v>
      </c>
      <c r="E100" s="57">
        <v>61259</v>
      </c>
      <c r="F100" s="57">
        <v>60079</v>
      </c>
      <c r="G100" s="57">
        <v>60408</v>
      </c>
      <c r="H100" s="57">
        <v>60308</v>
      </c>
      <c r="I100" s="57">
        <v>60053</v>
      </c>
      <c r="J100" s="57">
        <v>59925</v>
      </c>
      <c r="K100" s="57">
        <v>60545</v>
      </c>
      <c r="L100" s="56">
        <f t="shared" si="0"/>
        <v>60677.9</v>
      </c>
    </row>
    <row r="101" spans="1:12" s="63" customFormat="1" ht="16.5" customHeight="1" thickBot="1" x14ac:dyDescent="0.25">
      <c r="A101" s="60" t="str">
        <f>'Pregnant Women Participating'!A101</f>
        <v>TOTAL</v>
      </c>
      <c r="B101" s="61">
        <v>409843</v>
      </c>
      <c r="C101" s="62">
        <v>405064</v>
      </c>
      <c r="D101" s="62">
        <v>404518</v>
      </c>
      <c r="E101" s="62">
        <v>402181</v>
      </c>
      <c r="F101" s="62">
        <v>397044</v>
      </c>
      <c r="G101" s="62">
        <v>399306</v>
      </c>
      <c r="H101" s="62">
        <v>398600</v>
      </c>
      <c r="I101" s="62">
        <v>393383</v>
      </c>
      <c r="J101" s="62">
        <v>393858</v>
      </c>
      <c r="K101" s="62">
        <v>394355</v>
      </c>
      <c r="L101" s="61">
        <f t="shared" si="0"/>
        <v>399815.2</v>
      </c>
    </row>
    <row r="102" spans="1:12" ht="12.75" customHeight="1" thickTop="1" x14ac:dyDescent="0.2">
      <c r="A102" s="64"/>
    </row>
    <row r="103" spans="1:12" x14ac:dyDescent="0.2">
      <c r="A103" s="64"/>
    </row>
    <row r="104" spans="1:12" s="65" customFormat="1" ht="12.75" x14ac:dyDescent="0.2">
      <c r="A104" s="44" t="s">
        <v>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4"/>
  <sheetViews>
    <sheetView workbookViewId="0"/>
  </sheetViews>
  <sheetFormatPr defaultColWidth="9.140625" defaultRowHeight="12" x14ac:dyDescent="0.2"/>
  <cols>
    <col min="1" max="1" width="34.7109375" style="46" customWidth="1"/>
    <col min="2" max="11" width="11.7109375" style="46" customWidth="1"/>
    <col min="12" max="12" width="13.7109375" style="46" customWidth="1"/>
    <col min="13" max="16384" width="9.140625" style="46"/>
  </cols>
  <sheetData>
    <row r="1" spans="1:12" ht="12" customHeight="1" x14ac:dyDescent="0.2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2" ht="12" customHeight="1" x14ac:dyDescent="0.2">
      <c r="A2" s="44" t="str">
        <f>'Pregnant Women Participating'!A2</f>
        <v>FISCAL YEAR 2026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2" customHeight="1" x14ac:dyDescent="0.2">
      <c r="A3" s="47" t="str">
        <f>'Pregnant Women Participating'!A3</f>
        <v>Data as of October 09, 2026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ht="12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24" customHeight="1" x14ac:dyDescent="0.2">
      <c r="A5" s="48" t="s">
        <v>8</v>
      </c>
      <c r="B5" s="49">
        <f>DATE(RIGHT(A2,4)-1,10,1)</f>
        <v>45931</v>
      </c>
      <c r="C5" s="50">
        <f>DATE(RIGHT(A2,4)-1,11,1)</f>
        <v>45962</v>
      </c>
      <c r="D5" s="50">
        <f>DATE(RIGHT(A2,4)-1,12,1)</f>
        <v>45992</v>
      </c>
      <c r="E5" s="50">
        <f>DATE(RIGHT(A2,4),1,1)</f>
        <v>46023</v>
      </c>
      <c r="F5" s="50">
        <f>DATE(RIGHT(A2,4),2,1)</f>
        <v>46054</v>
      </c>
      <c r="G5" s="50">
        <f>DATE(RIGHT(A2,4),3,1)</f>
        <v>46082</v>
      </c>
      <c r="H5" s="50">
        <f>DATE(RIGHT(A2,4),4,1)</f>
        <v>46113</v>
      </c>
      <c r="I5" s="50">
        <f>DATE(RIGHT(A2,4),5,1)</f>
        <v>46143</v>
      </c>
      <c r="J5" s="50">
        <f>DATE(RIGHT(A2,4),6,1)</f>
        <v>46174</v>
      </c>
      <c r="K5" s="50">
        <f>DATE(RIGHT(A2,4),7,1)</f>
        <v>46204</v>
      </c>
      <c r="L5" s="51" t="s">
        <v>20</v>
      </c>
    </row>
    <row r="6" spans="1:12" ht="12" customHeight="1" x14ac:dyDescent="0.2">
      <c r="A6" s="52" t="str">
        <f>'Pregnant Women Participating'!A6</f>
        <v>Connecticut</v>
      </c>
      <c r="B6" s="53">
        <v>5673</v>
      </c>
      <c r="C6" s="54">
        <v>5573</v>
      </c>
      <c r="D6" s="54">
        <v>5568</v>
      </c>
      <c r="E6" s="54">
        <v>5428</v>
      </c>
      <c r="F6" s="54">
        <v>5342</v>
      </c>
      <c r="G6" s="54">
        <v>5398</v>
      </c>
      <c r="H6" s="54">
        <v>5373</v>
      </c>
      <c r="I6" s="54">
        <v>5304</v>
      </c>
      <c r="J6" s="54">
        <v>5298</v>
      </c>
      <c r="K6" s="54">
        <v>5374</v>
      </c>
      <c r="L6" s="53">
        <f t="shared" ref="L6:L101" si="0">IF(SUM(B6:K6)&gt;0,AVERAGE(B6:K6),"0")</f>
        <v>5433.1</v>
      </c>
    </row>
    <row r="7" spans="1:12" ht="12" customHeight="1" x14ac:dyDescent="0.2">
      <c r="A7" s="52" t="str">
        <f>'Pregnant Women Participating'!A7</f>
        <v>Maine</v>
      </c>
      <c r="B7" s="53">
        <v>1974</v>
      </c>
      <c r="C7" s="54">
        <v>1946</v>
      </c>
      <c r="D7" s="54">
        <v>1931</v>
      </c>
      <c r="E7" s="54">
        <v>1943</v>
      </c>
      <c r="F7" s="54">
        <v>1948</v>
      </c>
      <c r="G7" s="54">
        <v>1948</v>
      </c>
      <c r="H7" s="54">
        <v>1925</v>
      </c>
      <c r="I7" s="54">
        <v>1943</v>
      </c>
      <c r="J7" s="54">
        <v>2008</v>
      </c>
      <c r="K7" s="54">
        <v>2111</v>
      </c>
      <c r="L7" s="53">
        <f t="shared" si="0"/>
        <v>1967.7</v>
      </c>
    </row>
    <row r="8" spans="1:12" ht="12" customHeight="1" x14ac:dyDescent="0.2">
      <c r="A8" s="52" t="str">
        <f>'Pregnant Women Participating'!A8</f>
        <v>Massachusetts</v>
      </c>
      <c r="B8" s="53">
        <v>12333</v>
      </c>
      <c r="C8" s="54">
        <v>12078</v>
      </c>
      <c r="D8" s="54">
        <v>11933</v>
      </c>
      <c r="E8" s="54">
        <v>11874</v>
      </c>
      <c r="F8" s="54">
        <v>11748</v>
      </c>
      <c r="G8" s="54">
        <v>11711</v>
      </c>
      <c r="H8" s="54">
        <v>11646</v>
      </c>
      <c r="I8" s="54">
        <v>11569</v>
      </c>
      <c r="J8" s="54">
        <v>11256</v>
      </c>
      <c r="K8" s="54">
        <v>11235</v>
      </c>
      <c r="L8" s="53">
        <f t="shared" si="0"/>
        <v>11738.3</v>
      </c>
    </row>
    <row r="9" spans="1:12" ht="12" customHeight="1" x14ac:dyDescent="0.2">
      <c r="A9" s="52" t="str">
        <f>'Pregnant Women Participating'!A9</f>
        <v>New Hampshire</v>
      </c>
      <c r="B9" s="53">
        <v>1153</v>
      </c>
      <c r="C9" s="54">
        <v>1106</v>
      </c>
      <c r="D9" s="54">
        <v>1094</v>
      </c>
      <c r="E9" s="54">
        <v>1109</v>
      </c>
      <c r="F9" s="54">
        <v>1112</v>
      </c>
      <c r="G9" s="54">
        <v>1132</v>
      </c>
      <c r="H9" s="54">
        <v>1189</v>
      </c>
      <c r="I9" s="54">
        <v>1153</v>
      </c>
      <c r="J9" s="54">
        <v>1168</v>
      </c>
      <c r="K9" s="54">
        <v>1214</v>
      </c>
      <c r="L9" s="53">
        <f t="shared" si="0"/>
        <v>1143</v>
      </c>
    </row>
    <row r="10" spans="1:12" ht="12" customHeight="1" x14ac:dyDescent="0.2">
      <c r="A10" s="52" t="str">
        <f>'Pregnant Women Participating'!A10</f>
        <v>New York</v>
      </c>
      <c r="B10" s="53">
        <v>36352</v>
      </c>
      <c r="C10" s="54">
        <v>35529</v>
      </c>
      <c r="D10" s="54">
        <v>35207</v>
      </c>
      <c r="E10" s="54">
        <v>35190</v>
      </c>
      <c r="F10" s="54">
        <v>34770</v>
      </c>
      <c r="G10" s="54">
        <v>35134</v>
      </c>
      <c r="H10" s="54">
        <v>34860</v>
      </c>
      <c r="I10" s="54">
        <v>34657</v>
      </c>
      <c r="J10" s="54">
        <v>34405</v>
      </c>
      <c r="K10" s="54">
        <v>34338</v>
      </c>
      <c r="L10" s="53">
        <f t="shared" si="0"/>
        <v>35044.199999999997</v>
      </c>
    </row>
    <row r="11" spans="1:12" ht="12" customHeight="1" x14ac:dyDescent="0.2">
      <c r="A11" s="52" t="str">
        <f>'Pregnant Women Participating'!A11</f>
        <v>Rhode Island</v>
      </c>
      <c r="B11" s="53">
        <v>2228</v>
      </c>
      <c r="C11" s="54">
        <v>2246</v>
      </c>
      <c r="D11" s="54">
        <v>2233</v>
      </c>
      <c r="E11" s="54">
        <v>2222</v>
      </c>
      <c r="F11" s="54">
        <v>2157</v>
      </c>
      <c r="G11" s="54">
        <v>2140</v>
      </c>
      <c r="H11" s="54">
        <v>2141</v>
      </c>
      <c r="I11" s="54">
        <v>2123</v>
      </c>
      <c r="J11" s="54">
        <v>2086</v>
      </c>
      <c r="K11" s="54">
        <v>2124</v>
      </c>
      <c r="L11" s="53">
        <f t="shared" si="0"/>
        <v>2170</v>
      </c>
    </row>
    <row r="12" spans="1:12" ht="12" customHeight="1" x14ac:dyDescent="0.2">
      <c r="A12" s="52" t="str">
        <f>'Pregnant Women Participating'!A12</f>
        <v>Vermont</v>
      </c>
      <c r="B12" s="53">
        <v>747</v>
      </c>
      <c r="C12" s="54">
        <v>751</v>
      </c>
      <c r="D12" s="54">
        <v>739</v>
      </c>
      <c r="E12" s="54">
        <v>723</v>
      </c>
      <c r="F12" s="54">
        <v>714</v>
      </c>
      <c r="G12" s="54">
        <v>721</v>
      </c>
      <c r="H12" s="54">
        <v>737</v>
      </c>
      <c r="I12" s="54">
        <v>731</v>
      </c>
      <c r="J12" s="54">
        <v>754</v>
      </c>
      <c r="K12" s="54">
        <v>792</v>
      </c>
      <c r="L12" s="53">
        <f t="shared" si="0"/>
        <v>740.9</v>
      </c>
    </row>
    <row r="13" spans="1:12" ht="12" customHeight="1" x14ac:dyDescent="0.2">
      <c r="A13" s="52" t="str">
        <f>'Pregnant Women Participating'!A13</f>
        <v>Virgin Islands</v>
      </c>
      <c r="B13" s="53">
        <v>160</v>
      </c>
      <c r="C13" s="54">
        <v>159</v>
      </c>
      <c r="D13" s="54">
        <v>152</v>
      </c>
      <c r="E13" s="54">
        <v>149</v>
      </c>
      <c r="F13" s="54">
        <v>145</v>
      </c>
      <c r="G13" s="54">
        <v>156</v>
      </c>
      <c r="H13" s="54">
        <v>161</v>
      </c>
      <c r="I13" s="54">
        <v>166</v>
      </c>
      <c r="J13" s="54">
        <v>178</v>
      </c>
      <c r="K13" s="54">
        <v>0</v>
      </c>
      <c r="L13" s="53">
        <f t="shared" si="0"/>
        <v>142.6</v>
      </c>
    </row>
    <row r="14" spans="1:12" ht="12" customHeight="1" x14ac:dyDescent="0.2">
      <c r="A14" s="52" t="str">
        <f>'Pregnant Women Participating'!A14</f>
        <v>Pleasant Point, ME</v>
      </c>
      <c r="B14" s="53">
        <v>5</v>
      </c>
      <c r="C14" s="54">
        <v>6</v>
      </c>
      <c r="D14" s="54">
        <v>6</v>
      </c>
      <c r="E14" s="54">
        <v>7</v>
      </c>
      <c r="F14" s="54">
        <v>6</v>
      </c>
      <c r="G14" s="54">
        <v>8</v>
      </c>
      <c r="H14" s="54">
        <v>7</v>
      </c>
      <c r="I14" s="54">
        <v>8</v>
      </c>
      <c r="J14" s="54">
        <v>7</v>
      </c>
      <c r="K14" s="54">
        <v>0</v>
      </c>
      <c r="L14" s="53">
        <f t="shared" si="0"/>
        <v>6</v>
      </c>
    </row>
    <row r="15" spans="1:12" s="58" customFormat="1" ht="24.75" customHeight="1" x14ac:dyDescent="0.2">
      <c r="A15" s="55" t="str">
        <f>'Pregnant Women Participating'!A15</f>
        <v>Northeast Region</v>
      </c>
      <c r="B15" s="56">
        <v>60625</v>
      </c>
      <c r="C15" s="57">
        <v>59394</v>
      </c>
      <c r="D15" s="57">
        <v>58863</v>
      </c>
      <c r="E15" s="57">
        <v>58645</v>
      </c>
      <c r="F15" s="57">
        <v>57942</v>
      </c>
      <c r="G15" s="57">
        <v>58348</v>
      </c>
      <c r="H15" s="57">
        <v>58039</v>
      </c>
      <c r="I15" s="57">
        <v>57654</v>
      </c>
      <c r="J15" s="57">
        <v>57160</v>
      </c>
      <c r="K15" s="57">
        <v>57188</v>
      </c>
      <c r="L15" s="56">
        <f t="shared" si="0"/>
        <v>58385.8</v>
      </c>
    </row>
    <row r="16" spans="1:12" ht="12" customHeight="1" x14ac:dyDescent="0.2">
      <c r="A16" s="52" t="str">
        <f>'Pregnant Women Participating'!A16</f>
        <v>Delaware</v>
      </c>
      <c r="B16" s="53">
        <v>2569</v>
      </c>
      <c r="C16" s="54">
        <v>2556</v>
      </c>
      <c r="D16" s="54">
        <v>2550</v>
      </c>
      <c r="E16" s="54">
        <v>2542</v>
      </c>
      <c r="F16" s="54">
        <v>2490</v>
      </c>
      <c r="G16" s="54">
        <v>2469</v>
      </c>
      <c r="H16" s="54">
        <v>2478</v>
      </c>
      <c r="I16" s="54">
        <v>2484</v>
      </c>
      <c r="J16" s="54">
        <v>2484</v>
      </c>
      <c r="K16" s="54">
        <v>2546</v>
      </c>
      <c r="L16" s="53">
        <f t="shared" si="0"/>
        <v>2516.8000000000002</v>
      </c>
    </row>
    <row r="17" spans="1:12" ht="12" customHeight="1" x14ac:dyDescent="0.2">
      <c r="A17" s="52" t="str">
        <f>'Pregnant Women Participating'!A17</f>
        <v>District of Columbia</v>
      </c>
      <c r="B17" s="53">
        <v>1492</v>
      </c>
      <c r="C17" s="54">
        <v>1448</v>
      </c>
      <c r="D17" s="54">
        <v>1479</v>
      </c>
      <c r="E17" s="54">
        <v>1480</v>
      </c>
      <c r="F17" s="54">
        <v>1469</v>
      </c>
      <c r="G17" s="54">
        <v>1528</v>
      </c>
      <c r="H17" s="54">
        <v>521</v>
      </c>
      <c r="I17" s="54">
        <v>1550</v>
      </c>
      <c r="J17" s="54">
        <v>1547</v>
      </c>
      <c r="K17" s="54">
        <v>1561</v>
      </c>
      <c r="L17" s="53">
        <f t="shared" si="0"/>
        <v>1407.5</v>
      </c>
    </row>
    <row r="18" spans="1:12" ht="12" customHeight="1" x14ac:dyDescent="0.2">
      <c r="A18" s="52" t="str">
        <f>'Pregnant Women Participating'!A18</f>
        <v>Maryland</v>
      </c>
      <c r="B18" s="53">
        <v>12934</v>
      </c>
      <c r="C18" s="54">
        <v>12779</v>
      </c>
      <c r="D18" s="54">
        <v>12611</v>
      </c>
      <c r="E18" s="54">
        <v>12481</v>
      </c>
      <c r="F18" s="54">
        <v>12312</v>
      </c>
      <c r="G18" s="54">
        <v>12380</v>
      </c>
      <c r="H18" s="54">
        <v>12263</v>
      </c>
      <c r="I18" s="54">
        <v>12320</v>
      </c>
      <c r="J18" s="54">
        <v>12284</v>
      </c>
      <c r="K18" s="54">
        <v>12299</v>
      </c>
      <c r="L18" s="53">
        <f t="shared" si="0"/>
        <v>12466.3</v>
      </c>
    </row>
    <row r="19" spans="1:12" ht="12" customHeight="1" x14ac:dyDescent="0.2">
      <c r="A19" s="52" t="str">
        <f>'Pregnant Women Participating'!A19</f>
        <v>New Jersey</v>
      </c>
      <c r="B19" s="53">
        <v>14635</v>
      </c>
      <c r="C19" s="54">
        <v>14355</v>
      </c>
      <c r="D19" s="54">
        <v>14161</v>
      </c>
      <c r="E19" s="54">
        <v>14226</v>
      </c>
      <c r="F19" s="54">
        <v>14080</v>
      </c>
      <c r="G19" s="54">
        <v>13989</v>
      </c>
      <c r="H19" s="54">
        <v>14175</v>
      </c>
      <c r="I19" s="54">
        <v>14042</v>
      </c>
      <c r="J19" s="54">
        <v>13987</v>
      </c>
      <c r="K19" s="54">
        <v>14036</v>
      </c>
      <c r="L19" s="53">
        <f t="shared" si="0"/>
        <v>14168.6</v>
      </c>
    </row>
    <row r="20" spans="1:12" ht="12" customHeight="1" x14ac:dyDescent="0.2">
      <c r="A20" s="52" t="str">
        <f>'Pregnant Women Participating'!A20</f>
        <v>Pennsylvania</v>
      </c>
      <c r="B20" s="53">
        <v>28423</v>
      </c>
      <c r="C20" s="54">
        <v>27675</v>
      </c>
      <c r="D20" s="54">
        <v>27207</v>
      </c>
      <c r="E20" s="54">
        <v>26946</v>
      </c>
      <c r="F20" s="54">
        <v>26963</v>
      </c>
      <c r="G20" s="54">
        <v>26816</v>
      </c>
      <c r="H20" s="54">
        <v>27012</v>
      </c>
      <c r="I20" s="54">
        <v>26689</v>
      </c>
      <c r="J20" s="54">
        <v>26696</v>
      </c>
      <c r="K20" s="54">
        <v>26623</v>
      </c>
      <c r="L20" s="53">
        <f t="shared" si="0"/>
        <v>27105</v>
      </c>
    </row>
    <row r="21" spans="1:12" ht="12" customHeight="1" x14ac:dyDescent="0.2">
      <c r="A21" s="52" t="str">
        <f>'Pregnant Women Participating'!A21</f>
        <v>Puerto Rico</v>
      </c>
      <c r="B21" s="53">
        <v>8792</v>
      </c>
      <c r="C21" s="54">
        <v>8485</v>
      </c>
      <c r="D21" s="54">
        <v>8519</v>
      </c>
      <c r="E21" s="54">
        <v>8662</v>
      </c>
      <c r="F21" s="54">
        <v>8803</v>
      </c>
      <c r="G21" s="54">
        <v>8920</v>
      </c>
      <c r="H21" s="54">
        <v>9050</v>
      </c>
      <c r="I21" s="54">
        <v>9002</v>
      </c>
      <c r="J21" s="54">
        <v>9117</v>
      </c>
      <c r="K21" s="54">
        <v>9091</v>
      </c>
      <c r="L21" s="53">
        <f t="shared" si="0"/>
        <v>8844.1</v>
      </c>
    </row>
    <row r="22" spans="1:12" ht="12" customHeight="1" x14ac:dyDescent="0.2">
      <c r="A22" s="52" t="str">
        <f>'Pregnant Women Participating'!A22</f>
        <v>Virginia</v>
      </c>
      <c r="B22" s="53">
        <v>16135</v>
      </c>
      <c r="C22" s="54">
        <v>15507</v>
      </c>
      <c r="D22" s="54">
        <v>15253</v>
      </c>
      <c r="E22" s="54">
        <v>15141</v>
      </c>
      <c r="F22" s="54">
        <v>15010</v>
      </c>
      <c r="G22" s="54">
        <v>15038</v>
      </c>
      <c r="H22" s="54">
        <v>14989</v>
      </c>
      <c r="I22" s="54">
        <v>14700</v>
      </c>
      <c r="J22" s="54">
        <v>14539</v>
      </c>
      <c r="K22" s="54">
        <v>14581</v>
      </c>
      <c r="L22" s="53">
        <f t="shared" si="0"/>
        <v>15089.3</v>
      </c>
    </row>
    <row r="23" spans="1:12" ht="12" customHeight="1" x14ac:dyDescent="0.2">
      <c r="A23" s="52" t="str">
        <f>'Pregnant Women Participating'!A23</f>
        <v>West Virginia</v>
      </c>
      <c r="B23" s="53">
        <v>5986</v>
      </c>
      <c r="C23" s="54">
        <v>5860</v>
      </c>
      <c r="D23" s="54">
        <v>5818</v>
      </c>
      <c r="E23" s="54">
        <v>5748</v>
      </c>
      <c r="F23" s="54">
        <v>5640</v>
      </c>
      <c r="G23" s="54">
        <v>5701</v>
      </c>
      <c r="H23" s="54">
        <v>5715</v>
      </c>
      <c r="I23" s="54">
        <v>5669</v>
      </c>
      <c r="J23" s="54">
        <v>5611</v>
      </c>
      <c r="K23" s="54">
        <v>5784</v>
      </c>
      <c r="L23" s="53">
        <f t="shared" si="0"/>
        <v>5753.2</v>
      </c>
    </row>
    <row r="24" spans="1:12" s="58" customFormat="1" ht="24.75" customHeight="1" x14ac:dyDescent="0.2">
      <c r="A24" s="55" t="str">
        <f>'Pregnant Women Participating'!A24</f>
        <v>Mid-Atlantic Region</v>
      </c>
      <c r="B24" s="56">
        <v>90966</v>
      </c>
      <c r="C24" s="57">
        <v>88665</v>
      </c>
      <c r="D24" s="57">
        <v>87598</v>
      </c>
      <c r="E24" s="57">
        <v>87226</v>
      </c>
      <c r="F24" s="57">
        <v>86767</v>
      </c>
      <c r="G24" s="57">
        <v>86841</v>
      </c>
      <c r="H24" s="57">
        <v>86203</v>
      </c>
      <c r="I24" s="57">
        <v>86456</v>
      </c>
      <c r="J24" s="57">
        <v>86265</v>
      </c>
      <c r="K24" s="57">
        <v>86521</v>
      </c>
      <c r="L24" s="56">
        <f t="shared" si="0"/>
        <v>87350.8</v>
      </c>
    </row>
    <row r="25" spans="1:12" ht="12" customHeight="1" x14ac:dyDescent="0.2">
      <c r="A25" s="52" t="str">
        <f>'Pregnant Women Participating'!A25</f>
        <v>Alabama</v>
      </c>
      <c r="B25" s="53">
        <v>20939</v>
      </c>
      <c r="C25" s="54">
        <v>20087</v>
      </c>
      <c r="D25" s="54">
        <v>20170</v>
      </c>
      <c r="E25" s="54">
        <v>20444</v>
      </c>
      <c r="F25" s="54">
        <v>20162</v>
      </c>
      <c r="G25" s="54">
        <v>20182</v>
      </c>
      <c r="H25" s="54">
        <v>20193</v>
      </c>
      <c r="I25" s="54">
        <v>20141</v>
      </c>
      <c r="J25" s="54">
        <v>20124</v>
      </c>
      <c r="K25" s="54">
        <v>20632</v>
      </c>
      <c r="L25" s="53">
        <f t="shared" si="0"/>
        <v>20307.400000000001</v>
      </c>
    </row>
    <row r="26" spans="1:12" ht="12" customHeight="1" x14ac:dyDescent="0.2">
      <c r="A26" s="52" t="str">
        <f>'Pregnant Women Participating'!A26</f>
        <v>Florida</v>
      </c>
      <c r="B26" s="53">
        <v>49907</v>
      </c>
      <c r="C26" s="54">
        <v>48159</v>
      </c>
      <c r="D26" s="54">
        <v>47359</v>
      </c>
      <c r="E26" s="54">
        <v>47257</v>
      </c>
      <c r="F26" s="54">
        <v>46845</v>
      </c>
      <c r="G26" s="54">
        <v>47072</v>
      </c>
      <c r="H26" s="54">
        <v>46771</v>
      </c>
      <c r="I26" s="54">
        <v>46399</v>
      </c>
      <c r="J26" s="54">
        <v>45895</v>
      </c>
      <c r="K26" s="54">
        <v>44369</v>
      </c>
      <c r="L26" s="53">
        <f t="shared" si="0"/>
        <v>47003.3</v>
      </c>
    </row>
    <row r="27" spans="1:12" ht="12" customHeight="1" x14ac:dyDescent="0.2">
      <c r="A27" s="52" t="str">
        <f>'Pregnant Women Participating'!A27</f>
        <v>Georgia</v>
      </c>
      <c r="B27" s="53">
        <v>35964</v>
      </c>
      <c r="C27" s="54">
        <v>35532</v>
      </c>
      <c r="D27" s="54">
        <v>35325</v>
      </c>
      <c r="E27" s="54">
        <v>35148</v>
      </c>
      <c r="F27" s="54">
        <v>34592</v>
      </c>
      <c r="G27" s="54">
        <v>34681</v>
      </c>
      <c r="H27" s="54">
        <v>34582</v>
      </c>
      <c r="I27" s="54">
        <v>34661</v>
      </c>
      <c r="J27" s="54">
        <v>34453</v>
      </c>
      <c r="K27" s="54">
        <v>34570</v>
      </c>
      <c r="L27" s="53">
        <f t="shared" si="0"/>
        <v>34950.800000000003</v>
      </c>
    </row>
    <row r="28" spans="1:12" ht="12" customHeight="1" x14ac:dyDescent="0.2">
      <c r="A28" s="52" t="str">
        <f>'Pregnant Women Participating'!A28</f>
        <v>Kentucky</v>
      </c>
      <c r="B28" s="53">
        <v>16982</v>
      </c>
      <c r="C28" s="54">
        <v>16612</v>
      </c>
      <c r="D28" s="54">
        <v>16531</v>
      </c>
      <c r="E28" s="54">
        <v>16474</v>
      </c>
      <c r="F28" s="54">
        <v>16379</v>
      </c>
      <c r="G28" s="54">
        <v>16463</v>
      </c>
      <c r="H28" s="54">
        <v>16426</v>
      </c>
      <c r="I28" s="54">
        <v>16328</v>
      </c>
      <c r="J28" s="54">
        <v>16401</v>
      </c>
      <c r="K28" s="54">
        <v>16513</v>
      </c>
      <c r="L28" s="53">
        <f t="shared" si="0"/>
        <v>16510.900000000001</v>
      </c>
    </row>
    <row r="29" spans="1:12" ht="12" customHeight="1" x14ac:dyDescent="0.2">
      <c r="A29" s="52" t="str">
        <f>'Pregnant Women Participating'!A29</f>
        <v>Mississippi</v>
      </c>
      <c r="B29" s="53">
        <v>12943</v>
      </c>
      <c r="C29" s="54">
        <v>12408</v>
      </c>
      <c r="D29" s="54">
        <v>12111</v>
      </c>
      <c r="E29" s="54">
        <v>12046</v>
      </c>
      <c r="F29" s="54">
        <v>12035</v>
      </c>
      <c r="G29" s="54">
        <v>12106</v>
      </c>
      <c r="H29" s="54">
        <v>12245</v>
      </c>
      <c r="I29" s="54">
        <v>12245</v>
      </c>
      <c r="J29" s="54">
        <v>12181</v>
      </c>
      <c r="K29" s="54">
        <v>12210</v>
      </c>
      <c r="L29" s="53">
        <f t="shared" si="0"/>
        <v>12253</v>
      </c>
    </row>
    <row r="30" spans="1:12" ht="12" customHeight="1" x14ac:dyDescent="0.2">
      <c r="A30" s="52" t="str">
        <f>'Pregnant Women Participating'!A30</f>
        <v>North Carolina</v>
      </c>
      <c r="B30" s="53">
        <v>32554</v>
      </c>
      <c r="C30" s="54">
        <v>31651</v>
      </c>
      <c r="D30" s="54">
        <v>31284</v>
      </c>
      <c r="E30" s="54">
        <v>31135</v>
      </c>
      <c r="F30" s="54">
        <v>30618</v>
      </c>
      <c r="G30" s="54">
        <v>30977</v>
      </c>
      <c r="H30" s="54">
        <v>31141</v>
      </c>
      <c r="I30" s="54">
        <v>31290</v>
      </c>
      <c r="J30" s="54">
        <v>31204</v>
      </c>
      <c r="K30" s="54">
        <v>31459</v>
      </c>
      <c r="L30" s="53">
        <f t="shared" si="0"/>
        <v>31331.3</v>
      </c>
    </row>
    <row r="31" spans="1:12" ht="12" customHeight="1" x14ac:dyDescent="0.2">
      <c r="A31" s="52" t="str">
        <f>'Pregnant Women Participating'!A31</f>
        <v>South Carolina</v>
      </c>
      <c r="B31" s="53">
        <v>15699</v>
      </c>
      <c r="C31" s="54">
        <v>15432</v>
      </c>
      <c r="D31" s="54">
        <v>15246</v>
      </c>
      <c r="E31" s="54">
        <v>15261</v>
      </c>
      <c r="F31" s="54">
        <v>15001</v>
      </c>
      <c r="G31" s="54">
        <v>15416</v>
      </c>
      <c r="H31" s="54">
        <v>15528</v>
      </c>
      <c r="I31" s="54">
        <v>15492</v>
      </c>
      <c r="J31" s="54">
        <v>15466</v>
      </c>
      <c r="K31" s="54">
        <v>15593</v>
      </c>
      <c r="L31" s="53">
        <f t="shared" si="0"/>
        <v>15413.4</v>
      </c>
    </row>
    <row r="32" spans="1:12" ht="12" customHeight="1" x14ac:dyDescent="0.2">
      <c r="A32" s="52" t="str">
        <f>'Pregnant Women Participating'!A32</f>
        <v>Tennessee</v>
      </c>
      <c r="B32" s="53">
        <v>21295</v>
      </c>
      <c r="C32" s="54">
        <v>20713</v>
      </c>
      <c r="D32" s="54">
        <v>20489</v>
      </c>
      <c r="E32" s="54">
        <v>20099</v>
      </c>
      <c r="F32" s="54">
        <v>20220</v>
      </c>
      <c r="G32" s="54">
        <v>20294</v>
      </c>
      <c r="H32" s="54">
        <v>20199</v>
      </c>
      <c r="I32" s="54">
        <v>19891</v>
      </c>
      <c r="J32" s="54">
        <v>19876</v>
      </c>
      <c r="K32" s="54">
        <v>20064</v>
      </c>
      <c r="L32" s="53">
        <f t="shared" si="0"/>
        <v>20314</v>
      </c>
    </row>
    <row r="33" spans="1:12" ht="12" customHeight="1" x14ac:dyDescent="0.2">
      <c r="A33" s="52" t="str">
        <f>'Pregnant Women Participating'!A33</f>
        <v>Choctaw Indians, MS</v>
      </c>
      <c r="B33" s="53">
        <v>106</v>
      </c>
      <c r="C33" s="54">
        <v>92</v>
      </c>
      <c r="D33" s="54">
        <v>93</v>
      </c>
      <c r="E33" s="54">
        <v>104</v>
      </c>
      <c r="F33" s="54">
        <v>103</v>
      </c>
      <c r="G33" s="54">
        <v>112</v>
      </c>
      <c r="H33" s="54">
        <v>117</v>
      </c>
      <c r="I33" s="54">
        <v>115</v>
      </c>
      <c r="J33" s="54">
        <v>115</v>
      </c>
      <c r="K33" s="54">
        <v>117</v>
      </c>
      <c r="L33" s="53">
        <f t="shared" si="0"/>
        <v>107.4</v>
      </c>
    </row>
    <row r="34" spans="1:12" ht="12" customHeight="1" x14ac:dyDescent="0.2">
      <c r="A34" s="52" t="str">
        <f>'Pregnant Women Participating'!A34</f>
        <v>Eastern Cherokee, NC</v>
      </c>
      <c r="B34" s="53">
        <v>57</v>
      </c>
      <c r="C34" s="54">
        <v>59</v>
      </c>
      <c r="D34" s="54">
        <v>56</v>
      </c>
      <c r="E34" s="54">
        <v>60</v>
      </c>
      <c r="F34" s="54">
        <v>58</v>
      </c>
      <c r="G34" s="54">
        <v>62</v>
      </c>
      <c r="H34" s="54">
        <v>57</v>
      </c>
      <c r="I34" s="54">
        <v>51</v>
      </c>
      <c r="J34" s="54">
        <v>44</v>
      </c>
      <c r="K34" s="54">
        <v>45</v>
      </c>
      <c r="L34" s="53">
        <f t="shared" si="0"/>
        <v>54.9</v>
      </c>
    </row>
    <row r="35" spans="1:12" s="58" customFormat="1" ht="24.75" customHeight="1" x14ac:dyDescent="0.2">
      <c r="A35" s="55" t="str">
        <f>'Pregnant Women Participating'!A35</f>
        <v>Southeast Region</v>
      </c>
      <c r="B35" s="56">
        <v>206446</v>
      </c>
      <c r="C35" s="57">
        <v>200745</v>
      </c>
      <c r="D35" s="57">
        <v>198664</v>
      </c>
      <c r="E35" s="57">
        <v>198028</v>
      </c>
      <c r="F35" s="57">
        <v>196013</v>
      </c>
      <c r="G35" s="57">
        <v>197365</v>
      </c>
      <c r="H35" s="57">
        <v>197259</v>
      </c>
      <c r="I35" s="57">
        <v>196613</v>
      </c>
      <c r="J35" s="57">
        <v>195759</v>
      </c>
      <c r="K35" s="57">
        <v>195572</v>
      </c>
      <c r="L35" s="56">
        <f t="shared" si="0"/>
        <v>198246.39999999999</v>
      </c>
    </row>
    <row r="36" spans="1:12" ht="12" customHeight="1" x14ac:dyDescent="0.2">
      <c r="A36" s="52" t="str">
        <f>'Pregnant Women Participating'!A36</f>
        <v>Illinois</v>
      </c>
      <c r="B36" s="53">
        <v>24657</v>
      </c>
      <c r="C36" s="54">
        <v>23882</v>
      </c>
      <c r="D36" s="54">
        <v>23571</v>
      </c>
      <c r="E36" s="54">
        <v>23660</v>
      </c>
      <c r="F36" s="54">
        <v>23459</v>
      </c>
      <c r="G36" s="54">
        <v>23695</v>
      </c>
      <c r="H36" s="54">
        <v>23593</v>
      </c>
      <c r="I36" s="54">
        <v>23300</v>
      </c>
      <c r="J36" s="54">
        <v>22956</v>
      </c>
      <c r="K36" s="54">
        <v>23064</v>
      </c>
      <c r="L36" s="53">
        <f t="shared" si="0"/>
        <v>23583.7</v>
      </c>
    </row>
    <row r="37" spans="1:12" ht="12" customHeight="1" x14ac:dyDescent="0.2">
      <c r="A37" s="52" t="str">
        <f>'Pregnant Women Participating'!A37</f>
        <v>Indiana</v>
      </c>
      <c r="B37" s="53">
        <v>20507</v>
      </c>
      <c r="C37" s="54">
        <v>20164</v>
      </c>
      <c r="D37" s="54">
        <v>19849</v>
      </c>
      <c r="E37" s="54">
        <v>19706</v>
      </c>
      <c r="F37" s="54">
        <v>19480</v>
      </c>
      <c r="G37" s="54">
        <v>19601</v>
      </c>
      <c r="H37" s="54">
        <v>19682</v>
      </c>
      <c r="I37" s="54">
        <v>19611</v>
      </c>
      <c r="J37" s="54">
        <v>19570</v>
      </c>
      <c r="K37" s="54">
        <v>19464</v>
      </c>
      <c r="L37" s="53">
        <f t="shared" si="0"/>
        <v>19763.400000000001</v>
      </c>
    </row>
    <row r="38" spans="1:12" ht="12" customHeight="1" x14ac:dyDescent="0.2">
      <c r="A38" s="52" t="str">
        <f>'Pregnant Women Participating'!A38</f>
        <v>Iowa</v>
      </c>
      <c r="B38" s="53">
        <v>8761</v>
      </c>
      <c r="C38" s="54">
        <v>8545</v>
      </c>
      <c r="D38" s="54">
        <v>8539</v>
      </c>
      <c r="E38" s="54">
        <v>8509</v>
      </c>
      <c r="F38" s="54">
        <v>8423</v>
      </c>
      <c r="G38" s="54">
        <v>8467</v>
      </c>
      <c r="H38" s="54">
        <v>8450</v>
      </c>
      <c r="I38" s="54">
        <v>8318</v>
      </c>
      <c r="J38" s="54">
        <v>8298</v>
      </c>
      <c r="K38" s="54">
        <v>8299</v>
      </c>
      <c r="L38" s="53">
        <f t="shared" si="0"/>
        <v>8460.9</v>
      </c>
    </row>
    <row r="39" spans="1:12" ht="12" customHeight="1" x14ac:dyDescent="0.2">
      <c r="A39" s="52" t="str">
        <f>'Pregnant Women Participating'!A39</f>
        <v>Michigan</v>
      </c>
      <c r="B39" s="53">
        <v>26172</v>
      </c>
      <c r="C39" s="54">
        <v>25595</v>
      </c>
      <c r="D39" s="54">
        <v>25299</v>
      </c>
      <c r="E39" s="54">
        <v>25167</v>
      </c>
      <c r="F39" s="54">
        <v>25164</v>
      </c>
      <c r="G39" s="54">
        <v>25131</v>
      </c>
      <c r="H39" s="54">
        <v>25032</v>
      </c>
      <c r="I39" s="54">
        <v>24841</v>
      </c>
      <c r="J39" s="54">
        <v>24736</v>
      </c>
      <c r="K39" s="54">
        <v>24641</v>
      </c>
      <c r="L39" s="53">
        <f t="shared" si="0"/>
        <v>25177.8</v>
      </c>
    </row>
    <row r="40" spans="1:12" ht="12" customHeight="1" x14ac:dyDescent="0.2">
      <c r="A40" s="52" t="str">
        <f>'Pregnant Women Participating'!A40</f>
        <v>Minnesota</v>
      </c>
      <c r="B40" s="53">
        <v>10427</v>
      </c>
      <c r="C40" s="54">
        <v>10172</v>
      </c>
      <c r="D40" s="54">
        <v>10071</v>
      </c>
      <c r="E40" s="54">
        <v>9927</v>
      </c>
      <c r="F40" s="54">
        <v>9756</v>
      </c>
      <c r="G40" s="54">
        <v>9807</v>
      </c>
      <c r="H40" s="54">
        <v>9813</v>
      </c>
      <c r="I40" s="54">
        <v>9810</v>
      </c>
      <c r="J40" s="54">
        <v>9828</v>
      </c>
      <c r="K40" s="54">
        <v>9854</v>
      </c>
      <c r="L40" s="53">
        <f t="shared" si="0"/>
        <v>9946.5</v>
      </c>
    </row>
    <row r="41" spans="1:12" ht="12" customHeight="1" x14ac:dyDescent="0.2">
      <c r="A41" s="52" t="str">
        <f>'Pregnant Women Participating'!A41</f>
        <v>Ohio</v>
      </c>
      <c r="B41" s="53">
        <v>34089</v>
      </c>
      <c r="C41" s="54">
        <v>26369</v>
      </c>
      <c r="D41" s="54">
        <v>26125</v>
      </c>
      <c r="E41" s="54">
        <v>25851</v>
      </c>
      <c r="F41" s="54">
        <v>25955</v>
      </c>
      <c r="G41" s="54">
        <v>26048</v>
      </c>
      <c r="H41" s="54">
        <v>26273</v>
      </c>
      <c r="I41" s="54">
        <v>25995</v>
      </c>
      <c r="J41" s="54">
        <v>25809</v>
      </c>
      <c r="K41" s="54">
        <v>26092</v>
      </c>
      <c r="L41" s="53">
        <f t="shared" si="0"/>
        <v>26860.6</v>
      </c>
    </row>
    <row r="42" spans="1:12" ht="12" customHeight="1" x14ac:dyDescent="0.2">
      <c r="A42" s="52" t="str">
        <f>'Pregnant Women Participating'!A42</f>
        <v>Wisconsin</v>
      </c>
      <c r="B42" s="53">
        <v>12042</v>
      </c>
      <c r="C42" s="54">
        <v>11772</v>
      </c>
      <c r="D42" s="54">
        <v>11844</v>
      </c>
      <c r="E42" s="54">
        <v>11912</v>
      </c>
      <c r="F42" s="54">
        <v>11767</v>
      </c>
      <c r="G42" s="54">
        <v>11783</v>
      </c>
      <c r="H42" s="54">
        <v>11807</v>
      </c>
      <c r="I42" s="54">
        <v>11842</v>
      </c>
      <c r="J42" s="54">
        <v>11592</v>
      </c>
      <c r="K42" s="54">
        <v>12206</v>
      </c>
      <c r="L42" s="53">
        <f t="shared" si="0"/>
        <v>11856.7</v>
      </c>
    </row>
    <row r="43" spans="1:12" s="58" customFormat="1" ht="24.75" customHeight="1" x14ac:dyDescent="0.2">
      <c r="A43" s="55" t="str">
        <f>'Pregnant Women Participating'!A43</f>
        <v>Midwest Region</v>
      </c>
      <c r="B43" s="56">
        <v>136655</v>
      </c>
      <c r="C43" s="57">
        <v>126499</v>
      </c>
      <c r="D43" s="57">
        <v>125298</v>
      </c>
      <c r="E43" s="57">
        <v>124732</v>
      </c>
      <c r="F43" s="57">
        <v>124004</v>
      </c>
      <c r="G43" s="57">
        <v>124532</v>
      </c>
      <c r="H43" s="57">
        <v>124650</v>
      </c>
      <c r="I43" s="57">
        <v>123717</v>
      </c>
      <c r="J43" s="57">
        <v>122789</v>
      </c>
      <c r="K43" s="57">
        <v>123620</v>
      </c>
      <c r="L43" s="56">
        <f t="shared" si="0"/>
        <v>125649.60000000001</v>
      </c>
    </row>
    <row r="44" spans="1:12" ht="12" customHeight="1" x14ac:dyDescent="0.2">
      <c r="A44" s="52" t="str">
        <f>'Pregnant Women Participating'!A44</f>
        <v>Arizona</v>
      </c>
      <c r="B44" s="53">
        <v>18585</v>
      </c>
      <c r="C44" s="54">
        <v>18076</v>
      </c>
      <c r="D44" s="54">
        <v>17899</v>
      </c>
      <c r="E44" s="54">
        <v>17858</v>
      </c>
      <c r="F44" s="54">
        <v>17758</v>
      </c>
      <c r="G44" s="54">
        <v>17998</v>
      </c>
      <c r="H44" s="54">
        <v>18236</v>
      </c>
      <c r="I44" s="54">
        <v>18280</v>
      </c>
      <c r="J44" s="54">
        <v>18261</v>
      </c>
      <c r="K44" s="54">
        <v>18217</v>
      </c>
      <c r="L44" s="53">
        <f t="shared" si="0"/>
        <v>18116.8</v>
      </c>
    </row>
    <row r="45" spans="1:12" ht="12" customHeight="1" x14ac:dyDescent="0.2">
      <c r="A45" s="52" t="str">
        <f>'Pregnant Women Participating'!A45</f>
        <v>Arkansas</v>
      </c>
      <c r="B45" s="53">
        <v>12391</v>
      </c>
      <c r="C45" s="54">
        <v>11806</v>
      </c>
      <c r="D45" s="54">
        <v>11728</v>
      </c>
      <c r="E45" s="54">
        <v>11776</v>
      </c>
      <c r="F45" s="54">
        <v>11940</v>
      </c>
      <c r="G45" s="54">
        <v>11601</v>
      </c>
      <c r="H45" s="54">
        <v>11737</v>
      </c>
      <c r="I45" s="54">
        <v>11714</v>
      </c>
      <c r="J45" s="54">
        <v>11425</v>
      </c>
      <c r="K45" s="54">
        <v>11542</v>
      </c>
      <c r="L45" s="53">
        <f t="shared" si="0"/>
        <v>11766</v>
      </c>
    </row>
    <row r="46" spans="1:12" ht="12" customHeight="1" x14ac:dyDescent="0.2">
      <c r="A46" s="52" t="str">
        <f>'Pregnant Women Participating'!A46</f>
        <v>Louisiana</v>
      </c>
      <c r="B46" s="53">
        <v>20263</v>
      </c>
      <c r="C46" s="54">
        <v>19611</v>
      </c>
      <c r="D46" s="54">
        <v>19586</v>
      </c>
      <c r="E46" s="54">
        <v>19248</v>
      </c>
      <c r="F46" s="54">
        <v>19385</v>
      </c>
      <c r="G46" s="54">
        <v>19679</v>
      </c>
      <c r="H46" s="54">
        <v>19776</v>
      </c>
      <c r="I46" s="54">
        <v>19676</v>
      </c>
      <c r="J46" s="54">
        <v>19908</v>
      </c>
      <c r="K46" s="54">
        <v>19816</v>
      </c>
      <c r="L46" s="53">
        <f t="shared" si="0"/>
        <v>19694.8</v>
      </c>
    </row>
    <row r="47" spans="1:12" ht="12" customHeight="1" x14ac:dyDescent="0.2">
      <c r="A47" s="52" t="str">
        <f>'Pregnant Women Participating'!A47</f>
        <v>New Mexico</v>
      </c>
      <c r="B47" s="53">
        <v>5859</v>
      </c>
      <c r="C47" s="54">
        <v>5573</v>
      </c>
      <c r="D47" s="54">
        <v>5582</v>
      </c>
      <c r="E47" s="54">
        <v>5712</v>
      </c>
      <c r="F47" s="54">
        <v>5695</v>
      </c>
      <c r="G47" s="54">
        <v>5601</v>
      </c>
      <c r="H47" s="54">
        <v>5665</v>
      </c>
      <c r="I47" s="54">
        <v>5659</v>
      </c>
      <c r="J47" s="54">
        <v>5664</v>
      </c>
      <c r="K47" s="54">
        <v>5759</v>
      </c>
      <c r="L47" s="53">
        <f t="shared" si="0"/>
        <v>5676.9</v>
      </c>
    </row>
    <row r="48" spans="1:12" ht="12" customHeight="1" x14ac:dyDescent="0.2">
      <c r="A48" s="52" t="str">
        <f>'Pregnant Women Participating'!A48</f>
        <v>Oklahoma</v>
      </c>
      <c r="B48" s="53">
        <v>13174</v>
      </c>
      <c r="C48" s="54">
        <v>12767</v>
      </c>
      <c r="D48" s="54">
        <v>12571</v>
      </c>
      <c r="E48" s="54">
        <v>12529</v>
      </c>
      <c r="F48" s="54">
        <v>12277</v>
      </c>
      <c r="G48" s="54">
        <v>12281</v>
      </c>
      <c r="H48" s="54">
        <v>12192</v>
      </c>
      <c r="I48" s="54">
        <v>12124</v>
      </c>
      <c r="J48" s="54">
        <v>12086</v>
      </c>
      <c r="K48" s="54">
        <v>12835</v>
      </c>
      <c r="L48" s="53">
        <f t="shared" si="0"/>
        <v>12483.6</v>
      </c>
    </row>
    <row r="49" spans="1:12" ht="12" customHeight="1" x14ac:dyDescent="0.2">
      <c r="A49" s="52" t="str">
        <f>'Pregnant Women Participating'!A49</f>
        <v>Texas</v>
      </c>
      <c r="B49" s="53">
        <v>71295</v>
      </c>
      <c r="C49" s="54">
        <v>69112</v>
      </c>
      <c r="D49" s="54">
        <v>68675</v>
      </c>
      <c r="E49" s="54">
        <v>67150</v>
      </c>
      <c r="F49" s="54">
        <v>66805</v>
      </c>
      <c r="G49" s="54">
        <v>67373</v>
      </c>
      <c r="H49" s="54">
        <v>67509</v>
      </c>
      <c r="I49" s="54">
        <v>66792</v>
      </c>
      <c r="J49" s="54">
        <v>67110</v>
      </c>
      <c r="K49" s="54">
        <v>67252</v>
      </c>
      <c r="L49" s="53">
        <f t="shared" si="0"/>
        <v>67907.3</v>
      </c>
    </row>
    <row r="50" spans="1:12" ht="12" customHeight="1" x14ac:dyDescent="0.2">
      <c r="A50" s="52" t="str">
        <f>'Pregnant Women Participating'!A50</f>
        <v>Utah</v>
      </c>
      <c r="B50" s="53">
        <v>5160</v>
      </c>
      <c r="C50" s="54">
        <v>5044</v>
      </c>
      <c r="D50" s="54">
        <v>5044</v>
      </c>
      <c r="E50" s="54">
        <v>4963</v>
      </c>
      <c r="F50" s="54">
        <v>4907</v>
      </c>
      <c r="G50" s="54">
        <v>4964</v>
      </c>
      <c r="H50" s="54">
        <v>4921</v>
      </c>
      <c r="I50" s="54">
        <v>4931</v>
      </c>
      <c r="J50" s="54">
        <v>4945</v>
      </c>
      <c r="K50" s="54">
        <v>4894</v>
      </c>
      <c r="L50" s="53">
        <f t="shared" si="0"/>
        <v>4977.3</v>
      </c>
    </row>
    <row r="51" spans="1:12" ht="12" customHeight="1" x14ac:dyDescent="0.2">
      <c r="A51" s="52" t="str">
        <f>'Pregnant Women Participating'!A51</f>
        <v>Inter-Tribal Council, AZ</v>
      </c>
      <c r="B51" s="53">
        <v>840</v>
      </c>
      <c r="C51" s="54">
        <v>783</v>
      </c>
      <c r="D51" s="54">
        <v>798</v>
      </c>
      <c r="E51" s="54">
        <v>825</v>
      </c>
      <c r="F51" s="54">
        <v>819</v>
      </c>
      <c r="G51" s="54">
        <v>835</v>
      </c>
      <c r="H51" s="54">
        <v>852</v>
      </c>
      <c r="I51" s="54">
        <v>841</v>
      </c>
      <c r="J51" s="54">
        <v>861</v>
      </c>
      <c r="K51" s="54">
        <v>845</v>
      </c>
      <c r="L51" s="53">
        <f t="shared" si="0"/>
        <v>829.9</v>
      </c>
    </row>
    <row r="52" spans="1:12" ht="12" customHeight="1" x14ac:dyDescent="0.2">
      <c r="A52" s="52" t="str">
        <f>'Pregnant Women Participating'!A52</f>
        <v>Navajo Nation, AZ</v>
      </c>
      <c r="B52" s="53">
        <v>433</v>
      </c>
      <c r="C52" s="54">
        <v>416</v>
      </c>
      <c r="D52" s="54">
        <v>422</v>
      </c>
      <c r="E52" s="54">
        <v>422</v>
      </c>
      <c r="F52" s="54">
        <v>416</v>
      </c>
      <c r="G52" s="54">
        <v>414</v>
      </c>
      <c r="H52" s="54">
        <v>404</v>
      </c>
      <c r="I52" s="54">
        <v>404</v>
      </c>
      <c r="J52" s="54">
        <v>401</v>
      </c>
      <c r="K52" s="54">
        <v>389</v>
      </c>
      <c r="L52" s="53">
        <f t="shared" si="0"/>
        <v>412.1</v>
      </c>
    </row>
    <row r="53" spans="1:12" ht="12" customHeight="1" x14ac:dyDescent="0.2">
      <c r="A53" s="52" t="str">
        <f>'Pregnant Women Participating'!A53</f>
        <v>Acoma, Canoncito &amp; Laguna, NM</v>
      </c>
      <c r="B53" s="53">
        <v>42</v>
      </c>
      <c r="C53" s="54">
        <v>37</v>
      </c>
      <c r="D53" s="54">
        <v>36</v>
      </c>
      <c r="E53" s="54">
        <v>38</v>
      </c>
      <c r="F53" s="54">
        <v>33</v>
      </c>
      <c r="G53" s="54">
        <v>28</v>
      </c>
      <c r="H53" s="54">
        <v>31</v>
      </c>
      <c r="I53" s="54">
        <v>31</v>
      </c>
      <c r="J53" s="54">
        <v>36</v>
      </c>
      <c r="K53" s="54">
        <v>36</v>
      </c>
      <c r="L53" s="53">
        <f t="shared" si="0"/>
        <v>34.799999999999997</v>
      </c>
    </row>
    <row r="54" spans="1:12" ht="12" customHeight="1" x14ac:dyDescent="0.2">
      <c r="A54" s="52" t="str">
        <f>'Pregnant Women Participating'!A54</f>
        <v>Eight Northern Pueblos, NM</v>
      </c>
      <c r="B54" s="53">
        <v>47</v>
      </c>
      <c r="C54" s="54">
        <v>44</v>
      </c>
      <c r="D54" s="54">
        <v>45</v>
      </c>
      <c r="E54" s="54">
        <v>47</v>
      </c>
      <c r="F54" s="54">
        <v>52</v>
      </c>
      <c r="G54" s="54">
        <v>51</v>
      </c>
      <c r="H54" s="54">
        <v>59</v>
      </c>
      <c r="I54" s="54">
        <v>54</v>
      </c>
      <c r="J54" s="54">
        <v>60</v>
      </c>
      <c r="K54" s="54">
        <v>61</v>
      </c>
      <c r="L54" s="53">
        <f t="shared" si="0"/>
        <v>52</v>
      </c>
    </row>
    <row r="55" spans="1:12" ht="12" customHeight="1" x14ac:dyDescent="0.2">
      <c r="A55" s="52" t="str">
        <f>'Pregnant Women Participating'!A55</f>
        <v>Five Sandoval Pueblos, NM</v>
      </c>
      <c r="B55" s="53">
        <v>33</v>
      </c>
      <c r="C55" s="54">
        <v>25</v>
      </c>
      <c r="D55" s="54">
        <v>26</v>
      </c>
      <c r="E55" s="54">
        <v>27</v>
      </c>
      <c r="F55" s="54">
        <v>24</v>
      </c>
      <c r="G55" s="54">
        <v>25</v>
      </c>
      <c r="H55" s="54">
        <v>21</v>
      </c>
      <c r="I55" s="54">
        <v>21</v>
      </c>
      <c r="J55" s="54">
        <v>17</v>
      </c>
      <c r="K55" s="54">
        <v>20</v>
      </c>
      <c r="L55" s="53">
        <f t="shared" si="0"/>
        <v>23.9</v>
      </c>
    </row>
    <row r="56" spans="1:12" ht="12" customHeight="1" x14ac:dyDescent="0.2">
      <c r="A56" s="52" t="str">
        <f>'Pregnant Women Participating'!A56</f>
        <v>Isleta Pueblo, NM</v>
      </c>
      <c r="B56" s="53">
        <v>133</v>
      </c>
      <c r="C56" s="54">
        <v>126</v>
      </c>
      <c r="D56" s="54">
        <v>130</v>
      </c>
      <c r="E56" s="54">
        <v>127</v>
      </c>
      <c r="F56" s="54">
        <v>121</v>
      </c>
      <c r="G56" s="54">
        <v>112</v>
      </c>
      <c r="H56" s="54">
        <v>108</v>
      </c>
      <c r="I56" s="54">
        <v>97</v>
      </c>
      <c r="J56" s="54">
        <v>99</v>
      </c>
      <c r="K56" s="54">
        <v>102</v>
      </c>
      <c r="L56" s="53">
        <f t="shared" si="0"/>
        <v>115.5</v>
      </c>
    </row>
    <row r="57" spans="1:12" ht="12" customHeight="1" x14ac:dyDescent="0.2">
      <c r="A57" s="52" t="str">
        <f>'Pregnant Women Participating'!A57</f>
        <v>San Felipe Pueblo, NM</v>
      </c>
      <c r="B57" s="53">
        <v>24</v>
      </c>
      <c r="C57" s="54">
        <v>28</v>
      </c>
      <c r="D57" s="54">
        <v>25</v>
      </c>
      <c r="E57" s="54">
        <v>24</v>
      </c>
      <c r="F57" s="54">
        <v>25</v>
      </c>
      <c r="G57" s="54">
        <v>22</v>
      </c>
      <c r="H57" s="54">
        <v>20</v>
      </c>
      <c r="I57" s="54">
        <v>22</v>
      </c>
      <c r="J57" s="54">
        <v>23</v>
      </c>
      <c r="K57" s="54">
        <v>25</v>
      </c>
      <c r="L57" s="53">
        <f t="shared" si="0"/>
        <v>23.8</v>
      </c>
    </row>
    <row r="58" spans="1:12" ht="12" customHeight="1" x14ac:dyDescent="0.2">
      <c r="A58" s="52" t="str">
        <f>'Pregnant Women Participating'!A58</f>
        <v>Santo Domingo Tribe, NM</v>
      </c>
      <c r="B58" s="53">
        <v>14</v>
      </c>
      <c r="C58" s="54">
        <v>15</v>
      </c>
      <c r="D58" s="54">
        <v>17</v>
      </c>
      <c r="E58" s="54">
        <v>17</v>
      </c>
      <c r="F58" s="54">
        <v>16</v>
      </c>
      <c r="G58" s="54">
        <v>16</v>
      </c>
      <c r="H58" s="54">
        <v>16</v>
      </c>
      <c r="I58" s="54">
        <v>14</v>
      </c>
      <c r="J58" s="54">
        <v>12</v>
      </c>
      <c r="K58" s="54">
        <v>14</v>
      </c>
      <c r="L58" s="53">
        <f t="shared" si="0"/>
        <v>15.1</v>
      </c>
    </row>
    <row r="59" spans="1:12" ht="12" customHeight="1" x14ac:dyDescent="0.2">
      <c r="A59" s="52" t="str">
        <f>'Pregnant Women Participating'!A59</f>
        <v>Zuni Pueblo, NM</v>
      </c>
      <c r="B59" s="53">
        <v>31</v>
      </c>
      <c r="C59" s="54">
        <v>30</v>
      </c>
      <c r="D59" s="54">
        <v>30</v>
      </c>
      <c r="E59" s="54">
        <v>35</v>
      </c>
      <c r="F59" s="54">
        <v>35</v>
      </c>
      <c r="G59" s="54">
        <v>35</v>
      </c>
      <c r="H59" s="54">
        <v>31</v>
      </c>
      <c r="I59" s="54">
        <v>29</v>
      </c>
      <c r="J59" s="54">
        <v>34</v>
      </c>
      <c r="K59" s="54">
        <v>27</v>
      </c>
      <c r="L59" s="53">
        <f t="shared" si="0"/>
        <v>31.7</v>
      </c>
    </row>
    <row r="60" spans="1:12" ht="12" customHeight="1" x14ac:dyDescent="0.2">
      <c r="A60" s="52" t="str">
        <f>'Pregnant Women Participating'!A60</f>
        <v>Cherokee Nation, OK</v>
      </c>
      <c r="B60" s="53">
        <v>997</v>
      </c>
      <c r="C60" s="54">
        <v>968</v>
      </c>
      <c r="D60" s="54">
        <v>979</v>
      </c>
      <c r="E60" s="54">
        <v>952</v>
      </c>
      <c r="F60" s="54">
        <v>911</v>
      </c>
      <c r="G60" s="54">
        <v>883</v>
      </c>
      <c r="H60" s="54">
        <v>887</v>
      </c>
      <c r="I60" s="54">
        <v>886</v>
      </c>
      <c r="J60" s="54">
        <v>883</v>
      </c>
      <c r="K60" s="54">
        <v>892</v>
      </c>
      <c r="L60" s="53">
        <f t="shared" si="0"/>
        <v>923.8</v>
      </c>
    </row>
    <row r="61" spans="1:12" ht="12" customHeight="1" x14ac:dyDescent="0.2">
      <c r="A61" s="52" t="str">
        <f>'Pregnant Women Participating'!A61</f>
        <v>Chickasaw Nation, OK</v>
      </c>
      <c r="B61" s="53">
        <v>540</v>
      </c>
      <c r="C61" s="54">
        <v>529</v>
      </c>
      <c r="D61" s="54">
        <v>541</v>
      </c>
      <c r="E61" s="54">
        <v>525</v>
      </c>
      <c r="F61" s="54">
        <v>523</v>
      </c>
      <c r="G61" s="54">
        <v>528</v>
      </c>
      <c r="H61" s="54">
        <v>507</v>
      </c>
      <c r="I61" s="54">
        <v>513</v>
      </c>
      <c r="J61" s="54">
        <v>509</v>
      </c>
      <c r="K61" s="54">
        <v>536</v>
      </c>
      <c r="L61" s="53">
        <f t="shared" si="0"/>
        <v>525.1</v>
      </c>
    </row>
    <row r="62" spans="1:12" ht="12" customHeight="1" x14ac:dyDescent="0.2">
      <c r="A62" s="52" t="str">
        <f>'Pregnant Women Participating'!A62</f>
        <v>Choctaw Nation, OK</v>
      </c>
      <c r="B62" s="53">
        <v>727</v>
      </c>
      <c r="C62" s="54">
        <v>719</v>
      </c>
      <c r="D62" s="54">
        <v>723</v>
      </c>
      <c r="E62" s="54">
        <v>716</v>
      </c>
      <c r="F62" s="54">
        <v>710</v>
      </c>
      <c r="G62" s="54">
        <v>727</v>
      </c>
      <c r="H62" s="54">
        <v>731</v>
      </c>
      <c r="I62" s="54">
        <v>732</v>
      </c>
      <c r="J62" s="54">
        <v>741</v>
      </c>
      <c r="K62" s="54">
        <v>783</v>
      </c>
      <c r="L62" s="53">
        <f t="shared" si="0"/>
        <v>730.9</v>
      </c>
    </row>
    <row r="63" spans="1:12" ht="12" customHeight="1" x14ac:dyDescent="0.2">
      <c r="A63" s="52" t="str">
        <f>'Pregnant Women Participating'!A63</f>
        <v>Citizen Potawatomi Nation, OK</v>
      </c>
      <c r="B63" s="53">
        <v>178</v>
      </c>
      <c r="C63" s="54">
        <v>174</v>
      </c>
      <c r="D63" s="54">
        <v>174</v>
      </c>
      <c r="E63" s="54">
        <v>173</v>
      </c>
      <c r="F63" s="54">
        <v>171</v>
      </c>
      <c r="G63" s="54">
        <v>173</v>
      </c>
      <c r="H63" s="54">
        <v>164</v>
      </c>
      <c r="I63" s="54">
        <v>160</v>
      </c>
      <c r="J63" s="54">
        <v>162</v>
      </c>
      <c r="K63" s="54">
        <v>177</v>
      </c>
      <c r="L63" s="53">
        <f t="shared" si="0"/>
        <v>170.6</v>
      </c>
    </row>
    <row r="64" spans="1:12" ht="12" customHeight="1" x14ac:dyDescent="0.2">
      <c r="A64" s="52" t="str">
        <f>'Pregnant Women Participating'!A64</f>
        <v>Inter-Tribal Council, OK</v>
      </c>
      <c r="B64" s="53">
        <v>89</v>
      </c>
      <c r="C64" s="54">
        <v>91</v>
      </c>
      <c r="D64" s="54">
        <v>89</v>
      </c>
      <c r="E64" s="54">
        <v>84</v>
      </c>
      <c r="F64" s="54">
        <v>84</v>
      </c>
      <c r="G64" s="54">
        <v>85</v>
      </c>
      <c r="H64" s="54">
        <v>83</v>
      </c>
      <c r="I64" s="54">
        <v>82</v>
      </c>
      <c r="J64" s="54">
        <v>83</v>
      </c>
      <c r="K64" s="54">
        <v>88</v>
      </c>
      <c r="L64" s="53">
        <f t="shared" si="0"/>
        <v>85.8</v>
      </c>
    </row>
    <row r="65" spans="1:12" ht="12" customHeight="1" x14ac:dyDescent="0.2">
      <c r="A65" s="52" t="str">
        <f>'Pregnant Women Participating'!A65</f>
        <v>Muscogee Creek Nation, OK</v>
      </c>
      <c r="B65" s="53">
        <v>306</v>
      </c>
      <c r="C65" s="54">
        <v>299</v>
      </c>
      <c r="D65" s="54">
        <v>290</v>
      </c>
      <c r="E65" s="54">
        <v>266</v>
      </c>
      <c r="F65" s="54">
        <v>260</v>
      </c>
      <c r="G65" s="54">
        <v>274</v>
      </c>
      <c r="H65" s="54">
        <v>279</v>
      </c>
      <c r="I65" s="54">
        <v>289</v>
      </c>
      <c r="J65" s="54">
        <v>303</v>
      </c>
      <c r="K65" s="54">
        <v>299</v>
      </c>
      <c r="L65" s="53">
        <f t="shared" si="0"/>
        <v>286.5</v>
      </c>
    </row>
    <row r="66" spans="1:12" ht="12" customHeight="1" x14ac:dyDescent="0.2">
      <c r="A66" s="52" t="str">
        <f>'Pregnant Women Participating'!A66</f>
        <v>Osage Tribal Council, OK</v>
      </c>
      <c r="B66" s="53">
        <v>345</v>
      </c>
      <c r="C66" s="54">
        <v>322</v>
      </c>
      <c r="D66" s="54">
        <v>324</v>
      </c>
      <c r="E66" s="54">
        <v>326</v>
      </c>
      <c r="F66" s="54">
        <v>327</v>
      </c>
      <c r="G66" s="54">
        <v>308</v>
      </c>
      <c r="H66" s="54">
        <v>296</v>
      </c>
      <c r="I66" s="54">
        <v>294</v>
      </c>
      <c r="J66" s="54">
        <v>302</v>
      </c>
      <c r="K66" s="54">
        <v>297</v>
      </c>
      <c r="L66" s="53">
        <f t="shared" si="0"/>
        <v>314.10000000000002</v>
      </c>
    </row>
    <row r="67" spans="1:12" ht="12" customHeight="1" x14ac:dyDescent="0.2">
      <c r="A67" s="52" t="str">
        <f>'Pregnant Women Participating'!A67</f>
        <v>Otoe-Missouria Tribe, OK</v>
      </c>
      <c r="B67" s="53">
        <v>73</v>
      </c>
      <c r="C67" s="54">
        <v>73</v>
      </c>
      <c r="D67" s="54">
        <v>72</v>
      </c>
      <c r="E67" s="54">
        <v>74</v>
      </c>
      <c r="F67" s="54">
        <v>74</v>
      </c>
      <c r="G67" s="54">
        <v>75</v>
      </c>
      <c r="H67" s="54">
        <v>70</v>
      </c>
      <c r="I67" s="54">
        <v>70</v>
      </c>
      <c r="J67" s="54">
        <v>75</v>
      </c>
      <c r="K67" s="54">
        <v>80</v>
      </c>
      <c r="L67" s="53">
        <f t="shared" si="0"/>
        <v>73.599999999999994</v>
      </c>
    </row>
    <row r="68" spans="1:12" ht="12" customHeight="1" x14ac:dyDescent="0.2">
      <c r="A68" s="52" t="str">
        <f>'Pregnant Women Participating'!A68</f>
        <v>Wichita, Caddo &amp; Delaware (WCD), OK</v>
      </c>
      <c r="B68" s="53">
        <v>540</v>
      </c>
      <c r="C68" s="54">
        <v>556</v>
      </c>
      <c r="D68" s="54">
        <v>545</v>
      </c>
      <c r="E68" s="54">
        <v>527</v>
      </c>
      <c r="F68" s="54">
        <v>537</v>
      </c>
      <c r="G68" s="54">
        <v>553</v>
      </c>
      <c r="H68" s="54">
        <v>563</v>
      </c>
      <c r="I68" s="54">
        <v>558</v>
      </c>
      <c r="J68" s="54">
        <v>591</v>
      </c>
      <c r="K68" s="54">
        <v>599</v>
      </c>
      <c r="L68" s="53">
        <f t="shared" si="0"/>
        <v>556.9</v>
      </c>
    </row>
    <row r="69" spans="1:12" s="58" customFormat="1" ht="24.75" customHeight="1" x14ac:dyDescent="0.2">
      <c r="A69" s="55" t="str">
        <f>'Pregnant Women Participating'!A69</f>
        <v>Southwest Region</v>
      </c>
      <c r="B69" s="56">
        <v>152119</v>
      </c>
      <c r="C69" s="57">
        <v>147224</v>
      </c>
      <c r="D69" s="57">
        <v>146351</v>
      </c>
      <c r="E69" s="57">
        <v>144441</v>
      </c>
      <c r="F69" s="57">
        <v>143905</v>
      </c>
      <c r="G69" s="57">
        <v>144641</v>
      </c>
      <c r="H69" s="57">
        <v>145158</v>
      </c>
      <c r="I69" s="57">
        <v>144273</v>
      </c>
      <c r="J69" s="57">
        <v>144591</v>
      </c>
      <c r="K69" s="57">
        <v>145585</v>
      </c>
      <c r="L69" s="56">
        <f t="shared" si="0"/>
        <v>145828.79999999999</v>
      </c>
    </row>
    <row r="70" spans="1:12" ht="12" customHeight="1" x14ac:dyDescent="0.2">
      <c r="A70" s="52" t="str">
        <f>'Pregnant Women Participating'!A70</f>
        <v>Colorado</v>
      </c>
      <c r="B70" s="53">
        <v>9984</v>
      </c>
      <c r="C70" s="54">
        <v>9827</v>
      </c>
      <c r="D70" s="54">
        <v>9722</v>
      </c>
      <c r="E70" s="54">
        <v>9705</v>
      </c>
      <c r="F70" s="54">
        <v>9764</v>
      </c>
      <c r="G70" s="54">
        <v>9746</v>
      </c>
      <c r="H70" s="54">
        <v>9835</v>
      </c>
      <c r="I70" s="54">
        <v>9634</v>
      </c>
      <c r="J70" s="54">
        <v>9609</v>
      </c>
      <c r="K70" s="54">
        <v>9561</v>
      </c>
      <c r="L70" s="53">
        <f t="shared" si="0"/>
        <v>9738.7000000000007</v>
      </c>
    </row>
    <row r="71" spans="1:12" ht="12" customHeight="1" x14ac:dyDescent="0.2">
      <c r="A71" s="52" t="str">
        <f>'Pregnant Women Participating'!A71</f>
        <v>Kansas</v>
      </c>
      <c r="B71" s="53">
        <v>6015</v>
      </c>
      <c r="C71" s="54">
        <v>5744</v>
      </c>
      <c r="D71" s="54">
        <v>5884</v>
      </c>
      <c r="E71" s="54">
        <v>5835</v>
      </c>
      <c r="F71" s="54">
        <v>5770</v>
      </c>
      <c r="G71" s="54">
        <v>5777</v>
      </c>
      <c r="H71" s="54">
        <v>5840</v>
      </c>
      <c r="I71" s="54">
        <v>5777</v>
      </c>
      <c r="J71" s="54">
        <v>5765</v>
      </c>
      <c r="K71" s="54">
        <v>5763</v>
      </c>
      <c r="L71" s="53">
        <f t="shared" si="0"/>
        <v>5817</v>
      </c>
    </row>
    <row r="72" spans="1:12" ht="12" customHeight="1" x14ac:dyDescent="0.2">
      <c r="A72" s="52" t="str">
        <f>'Pregnant Women Participating'!A72</f>
        <v>Missouri</v>
      </c>
      <c r="B72" s="53">
        <v>16375</v>
      </c>
      <c r="C72" s="54">
        <v>15711</v>
      </c>
      <c r="D72" s="54">
        <v>15631</v>
      </c>
      <c r="E72" s="54">
        <v>15603</v>
      </c>
      <c r="F72" s="54">
        <v>15360</v>
      </c>
      <c r="G72" s="54">
        <v>15562</v>
      </c>
      <c r="H72" s="54">
        <v>15605</v>
      </c>
      <c r="I72" s="54">
        <v>15289</v>
      </c>
      <c r="J72" s="54">
        <v>15441</v>
      </c>
      <c r="K72" s="54">
        <v>15543</v>
      </c>
      <c r="L72" s="53">
        <f t="shared" si="0"/>
        <v>15612</v>
      </c>
    </row>
    <row r="73" spans="1:12" ht="12" customHeight="1" x14ac:dyDescent="0.2">
      <c r="A73" s="52" t="str">
        <f>'Pregnant Women Participating'!A73</f>
        <v>Montana</v>
      </c>
      <c r="B73" s="53">
        <v>1580</v>
      </c>
      <c r="C73" s="54">
        <v>1540</v>
      </c>
      <c r="D73" s="54">
        <v>1583</v>
      </c>
      <c r="E73" s="54">
        <v>1580</v>
      </c>
      <c r="F73" s="54">
        <v>1575</v>
      </c>
      <c r="G73" s="54">
        <v>1585</v>
      </c>
      <c r="H73" s="54">
        <v>1554</v>
      </c>
      <c r="I73" s="54">
        <v>1506</v>
      </c>
      <c r="J73" s="54">
        <v>1525</v>
      </c>
      <c r="K73" s="54">
        <v>1532</v>
      </c>
      <c r="L73" s="53">
        <f t="shared" si="0"/>
        <v>1556</v>
      </c>
    </row>
    <row r="74" spans="1:12" ht="12" customHeight="1" x14ac:dyDescent="0.2">
      <c r="A74" s="52" t="str">
        <f>'Pregnant Women Participating'!A74</f>
        <v>Nebraska</v>
      </c>
      <c r="B74" s="53">
        <v>4775</v>
      </c>
      <c r="C74" s="54">
        <v>4642</v>
      </c>
      <c r="D74" s="54">
        <v>4623</v>
      </c>
      <c r="E74" s="54">
        <v>4629</v>
      </c>
      <c r="F74" s="54">
        <v>4509</v>
      </c>
      <c r="G74" s="54">
        <v>4562</v>
      </c>
      <c r="H74" s="54">
        <v>4554</v>
      </c>
      <c r="I74" s="54">
        <v>4476</v>
      </c>
      <c r="J74" s="54">
        <v>4448</v>
      </c>
      <c r="K74" s="54">
        <v>4468</v>
      </c>
      <c r="L74" s="53">
        <f t="shared" si="0"/>
        <v>4568.6000000000004</v>
      </c>
    </row>
    <row r="75" spans="1:12" ht="12" customHeight="1" x14ac:dyDescent="0.2">
      <c r="A75" s="52" t="str">
        <f>'Pregnant Women Participating'!A75</f>
        <v>North Dakota</v>
      </c>
      <c r="B75" s="53">
        <v>1454</v>
      </c>
      <c r="C75" s="54">
        <v>1432</v>
      </c>
      <c r="D75" s="54">
        <v>1424</v>
      </c>
      <c r="E75" s="54">
        <v>1425</v>
      </c>
      <c r="F75" s="54">
        <v>1402</v>
      </c>
      <c r="G75" s="54">
        <v>1423</v>
      </c>
      <c r="H75" s="54">
        <v>1431</v>
      </c>
      <c r="I75" s="54">
        <v>1402</v>
      </c>
      <c r="J75" s="54">
        <v>1393</v>
      </c>
      <c r="K75" s="54">
        <v>1384</v>
      </c>
      <c r="L75" s="53">
        <f t="shared" si="0"/>
        <v>1417</v>
      </c>
    </row>
    <row r="76" spans="1:12" ht="12" customHeight="1" x14ac:dyDescent="0.2">
      <c r="A76" s="52" t="str">
        <f>'Pregnant Women Participating'!A76</f>
        <v>South Dakota</v>
      </c>
      <c r="B76" s="53">
        <v>1719</v>
      </c>
      <c r="C76" s="54">
        <v>1707</v>
      </c>
      <c r="D76" s="54">
        <v>1705</v>
      </c>
      <c r="E76" s="54">
        <v>1720</v>
      </c>
      <c r="F76" s="54">
        <v>1707</v>
      </c>
      <c r="G76" s="54">
        <v>1717</v>
      </c>
      <c r="H76" s="54">
        <v>1742</v>
      </c>
      <c r="I76" s="54">
        <v>1753</v>
      </c>
      <c r="J76" s="54">
        <v>1792</v>
      </c>
      <c r="K76" s="54">
        <v>1823</v>
      </c>
      <c r="L76" s="53">
        <f t="shared" si="0"/>
        <v>1738.5</v>
      </c>
    </row>
    <row r="77" spans="1:12" ht="12" customHeight="1" x14ac:dyDescent="0.2">
      <c r="A77" s="52" t="str">
        <f>'Pregnant Women Participating'!A77</f>
        <v>Wyoming</v>
      </c>
      <c r="B77" s="53">
        <v>959</v>
      </c>
      <c r="C77" s="54">
        <v>956</v>
      </c>
      <c r="D77" s="54">
        <v>964</v>
      </c>
      <c r="E77" s="54">
        <v>973</v>
      </c>
      <c r="F77" s="54">
        <v>958</v>
      </c>
      <c r="G77" s="54">
        <v>970</v>
      </c>
      <c r="H77" s="54">
        <v>967</v>
      </c>
      <c r="I77" s="54">
        <v>947</v>
      </c>
      <c r="J77" s="54">
        <v>976</v>
      </c>
      <c r="K77" s="54">
        <v>962</v>
      </c>
      <c r="L77" s="53">
        <f t="shared" si="0"/>
        <v>963.2</v>
      </c>
    </row>
    <row r="78" spans="1:12" ht="12" customHeight="1" x14ac:dyDescent="0.2">
      <c r="A78" s="52" t="str">
        <f>'Pregnant Women Participating'!A78</f>
        <v>Ute Mountain Ute Tribe, CO</v>
      </c>
      <c r="B78" s="53">
        <v>18</v>
      </c>
      <c r="C78" s="54">
        <v>13</v>
      </c>
      <c r="D78" s="54">
        <v>17</v>
      </c>
      <c r="E78" s="54">
        <v>22</v>
      </c>
      <c r="F78" s="54">
        <v>22</v>
      </c>
      <c r="G78" s="54">
        <v>21</v>
      </c>
      <c r="H78" s="54">
        <v>19</v>
      </c>
      <c r="I78" s="54">
        <v>21</v>
      </c>
      <c r="J78" s="54">
        <v>20</v>
      </c>
      <c r="K78" s="54">
        <v>14</v>
      </c>
      <c r="L78" s="53">
        <f t="shared" si="0"/>
        <v>18.7</v>
      </c>
    </row>
    <row r="79" spans="1:12" ht="12" customHeight="1" x14ac:dyDescent="0.2">
      <c r="A79" s="52" t="str">
        <f>'Pregnant Women Participating'!A79</f>
        <v>Omaha Sioux, NE</v>
      </c>
      <c r="B79" s="53">
        <v>42</v>
      </c>
      <c r="C79" s="54">
        <v>39</v>
      </c>
      <c r="D79" s="54">
        <v>40</v>
      </c>
      <c r="E79" s="54">
        <v>36</v>
      </c>
      <c r="F79" s="54">
        <v>36</v>
      </c>
      <c r="G79" s="54">
        <v>42</v>
      </c>
      <c r="H79" s="54">
        <v>44</v>
      </c>
      <c r="I79" s="54">
        <v>42</v>
      </c>
      <c r="J79" s="54">
        <v>39</v>
      </c>
      <c r="K79" s="54">
        <v>40</v>
      </c>
      <c r="L79" s="53">
        <f t="shared" si="0"/>
        <v>40</v>
      </c>
    </row>
    <row r="80" spans="1:12" ht="12" customHeight="1" x14ac:dyDescent="0.2">
      <c r="A80" s="52" t="str">
        <f>'Pregnant Women Participating'!A80</f>
        <v>Santee Sioux, NE</v>
      </c>
      <c r="B80" s="53">
        <v>21</v>
      </c>
      <c r="C80" s="54">
        <v>22</v>
      </c>
      <c r="D80" s="54">
        <v>21</v>
      </c>
      <c r="E80" s="54">
        <v>21</v>
      </c>
      <c r="F80" s="54">
        <v>18</v>
      </c>
      <c r="G80" s="54">
        <v>17</v>
      </c>
      <c r="H80" s="54">
        <v>17</v>
      </c>
      <c r="I80" s="54">
        <v>17</v>
      </c>
      <c r="J80" s="54">
        <v>17</v>
      </c>
      <c r="K80" s="54">
        <v>16</v>
      </c>
      <c r="L80" s="53">
        <f t="shared" si="0"/>
        <v>18.7</v>
      </c>
    </row>
    <row r="81" spans="1:12" ht="12" customHeight="1" x14ac:dyDescent="0.2">
      <c r="A81" s="52" t="str">
        <f>'Pregnant Women Participating'!A81</f>
        <v>Winnebago Tribe, NE</v>
      </c>
      <c r="B81" s="53">
        <v>21</v>
      </c>
      <c r="C81" s="54">
        <v>17</v>
      </c>
      <c r="D81" s="54">
        <v>22</v>
      </c>
      <c r="E81" s="54">
        <v>20</v>
      </c>
      <c r="F81" s="54">
        <v>21</v>
      </c>
      <c r="G81" s="54">
        <v>28</v>
      </c>
      <c r="H81" s="54">
        <v>29</v>
      </c>
      <c r="I81" s="54">
        <v>26</v>
      </c>
      <c r="J81" s="54">
        <v>33</v>
      </c>
      <c r="K81" s="54">
        <v>31</v>
      </c>
      <c r="L81" s="53">
        <f t="shared" si="0"/>
        <v>24.8</v>
      </c>
    </row>
    <row r="82" spans="1:12" ht="12" customHeight="1" x14ac:dyDescent="0.2">
      <c r="A82" s="52" t="str">
        <f>'Pregnant Women Participating'!A82</f>
        <v>Standing Rock Sioux Tribe, ND</v>
      </c>
      <c r="B82" s="53">
        <v>59</v>
      </c>
      <c r="C82" s="54">
        <v>59</v>
      </c>
      <c r="D82" s="54">
        <v>57</v>
      </c>
      <c r="E82" s="54">
        <v>54</v>
      </c>
      <c r="F82" s="54">
        <v>51</v>
      </c>
      <c r="G82" s="54">
        <v>56</v>
      </c>
      <c r="H82" s="54">
        <v>54</v>
      </c>
      <c r="I82" s="54">
        <v>52</v>
      </c>
      <c r="J82" s="54">
        <v>51</v>
      </c>
      <c r="K82" s="54">
        <v>53</v>
      </c>
      <c r="L82" s="53">
        <f t="shared" si="0"/>
        <v>54.6</v>
      </c>
    </row>
    <row r="83" spans="1:12" ht="12" customHeight="1" x14ac:dyDescent="0.2">
      <c r="A83" s="52" t="str">
        <f>'Pregnant Women Participating'!A83</f>
        <v>Three Affiliated Tribes, ND</v>
      </c>
      <c r="B83" s="53">
        <v>25</v>
      </c>
      <c r="C83" s="54">
        <v>22</v>
      </c>
      <c r="D83" s="54">
        <v>23</v>
      </c>
      <c r="E83" s="54">
        <v>22</v>
      </c>
      <c r="F83" s="54">
        <v>24</v>
      </c>
      <c r="G83" s="54">
        <v>27</v>
      </c>
      <c r="H83" s="54">
        <v>23</v>
      </c>
      <c r="I83" s="54">
        <v>27</v>
      </c>
      <c r="J83" s="54">
        <v>23</v>
      </c>
      <c r="K83" s="54">
        <v>24</v>
      </c>
      <c r="L83" s="53">
        <f t="shared" si="0"/>
        <v>24</v>
      </c>
    </row>
    <row r="84" spans="1:12" ht="12" customHeight="1" x14ac:dyDescent="0.2">
      <c r="A84" s="52" t="str">
        <f>'Pregnant Women Participating'!A84</f>
        <v>Cheyenne River Sioux, SD</v>
      </c>
      <c r="B84" s="53">
        <v>59</v>
      </c>
      <c r="C84" s="54">
        <v>69</v>
      </c>
      <c r="D84" s="54">
        <v>63</v>
      </c>
      <c r="E84" s="54">
        <v>67</v>
      </c>
      <c r="F84" s="54">
        <v>77</v>
      </c>
      <c r="G84" s="54">
        <v>75</v>
      </c>
      <c r="H84" s="54">
        <v>75</v>
      </c>
      <c r="I84" s="54">
        <v>74</v>
      </c>
      <c r="J84" s="54">
        <v>72</v>
      </c>
      <c r="K84" s="54">
        <v>66</v>
      </c>
      <c r="L84" s="53">
        <f t="shared" si="0"/>
        <v>69.7</v>
      </c>
    </row>
    <row r="85" spans="1:12" ht="12" customHeight="1" x14ac:dyDescent="0.2">
      <c r="A85" s="52" t="str">
        <f>'Pregnant Women Participating'!A85</f>
        <v>Rosebud Sioux, SD</v>
      </c>
      <c r="B85" s="53">
        <v>92</v>
      </c>
      <c r="C85" s="54">
        <v>108</v>
      </c>
      <c r="D85" s="54">
        <v>107</v>
      </c>
      <c r="E85" s="54">
        <v>113</v>
      </c>
      <c r="F85" s="54">
        <v>107</v>
      </c>
      <c r="G85" s="54">
        <v>107</v>
      </c>
      <c r="H85" s="54">
        <v>110</v>
      </c>
      <c r="I85" s="54">
        <v>117</v>
      </c>
      <c r="J85" s="54">
        <v>108</v>
      </c>
      <c r="K85" s="54">
        <v>113</v>
      </c>
      <c r="L85" s="53">
        <f t="shared" si="0"/>
        <v>108.2</v>
      </c>
    </row>
    <row r="86" spans="1:12" ht="12" customHeight="1" x14ac:dyDescent="0.2">
      <c r="A86" s="52" t="str">
        <f>'Pregnant Women Participating'!A86</f>
        <v>Northern Arapahoe, WY</v>
      </c>
      <c r="B86" s="53">
        <v>22</v>
      </c>
      <c r="C86" s="54">
        <v>36</v>
      </c>
      <c r="D86" s="54">
        <v>34</v>
      </c>
      <c r="E86" s="54">
        <v>37</v>
      </c>
      <c r="F86" s="54">
        <v>36</v>
      </c>
      <c r="G86" s="54">
        <v>36</v>
      </c>
      <c r="H86" s="54">
        <v>39</v>
      </c>
      <c r="I86" s="54">
        <v>38</v>
      </c>
      <c r="J86" s="54">
        <v>37</v>
      </c>
      <c r="K86" s="54">
        <v>38</v>
      </c>
      <c r="L86" s="53">
        <f t="shared" si="0"/>
        <v>35.299999999999997</v>
      </c>
    </row>
    <row r="87" spans="1:12" ht="12" customHeight="1" x14ac:dyDescent="0.2">
      <c r="A87" s="52" t="str">
        <f>'Pregnant Women Participating'!A87</f>
        <v>Shoshone Tribe, WY</v>
      </c>
      <c r="B87" s="53">
        <v>27</v>
      </c>
      <c r="C87" s="54">
        <v>19</v>
      </c>
      <c r="D87" s="54">
        <v>23</v>
      </c>
      <c r="E87" s="54">
        <v>20</v>
      </c>
      <c r="F87" s="54">
        <v>21</v>
      </c>
      <c r="G87" s="54">
        <v>21</v>
      </c>
      <c r="H87" s="54">
        <v>17</v>
      </c>
      <c r="I87" s="54">
        <v>17</v>
      </c>
      <c r="J87" s="54">
        <v>18</v>
      </c>
      <c r="K87" s="54">
        <v>19</v>
      </c>
      <c r="L87" s="53">
        <f t="shared" si="0"/>
        <v>20.2</v>
      </c>
    </row>
    <row r="88" spans="1:12" s="58" customFormat="1" ht="24.75" customHeight="1" x14ac:dyDescent="0.2">
      <c r="A88" s="55" t="str">
        <f>'Pregnant Women Participating'!A88</f>
        <v>Mountain Plains</v>
      </c>
      <c r="B88" s="56">
        <v>43247</v>
      </c>
      <c r="C88" s="57">
        <v>41963</v>
      </c>
      <c r="D88" s="57">
        <v>41943</v>
      </c>
      <c r="E88" s="57">
        <v>41882</v>
      </c>
      <c r="F88" s="57">
        <v>41458</v>
      </c>
      <c r="G88" s="57">
        <v>41772</v>
      </c>
      <c r="H88" s="57">
        <v>41955</v>
      </c>
      <c r="I88" s="57">
        <v>41215</v>
      </c>
      <c r="J88" s="57">
        <v>41367</v>
      </c>
      <c r="K88" s="57">
        <v>41450</v>
      </c>
      <c r="L88" s="56">
        <f t="shared" si="0"/>
        <v>41825.199999999997</v>
      </c>
    </row>
    <row r="89" spans="1:12" ht="12" customHeight="1" x14ac:dyDescent="0.2">
      <c r="A89" s="59" t="str">
        <f>'Pregnant Women Participating'!A89</f>
        <v>Alaska</v>
      </c>
      <c r="B89" s="53">
        <v>1268</v>
      </c>
      <c r="C89" s="54">
        <v>1218</v>
      </c>
      <c r="D89" s="54">
        <v>1190</v>
      </c>
      <c r="E89" s="54">
        <v>1192</v>
      </c>
      <c r="F89" s="54">
        <v>1175</v>
      </c>
      <c r="G89" s="54">
        <v>1187</v>
      </c>
      <c r="H89" s="54">
        <v>1196</v>
      </c>
      <c r="I89" s="54">
        <v>1186</v>
      </c>
      <c r="J89" s="54">
        <v>1177</v>
      </c>
      <c r="K89" s="54">
        <v>1200</v>
      </c>
      <c r="L89" s="53">
        <f t="shared" si="0"/>
        <v>1198.9000000000001</v>
      </c>
    </row>
    <row r="90" spans="1:12" ht="12" customHeight="1" x14ac:dyDescent="0.2">
      <c r="A90" s="59" t="str">
        <f>'Pregnant Women Participating'!A90</f>
        <v>American Samoa</v>
      </c>
      <c r="B90" s="53">
        <v>420</v>
      </c>
      <c r="C90" s="54">
        <v>221</v>
      </c>
      <c r="D90" s="54">
        <v>220</v>
      </c>
      <c r="E90" s="54">
        <v>229</v>
      </c>
      <c r="F90" s="54">
        <v>216</v>
      </c>
      <c r="G90" s="54">
        <v>213</v>
      </c>
      <c r="H90" s="54">
        <v>210</v>
      </c>
      <c r="I90" s="54">
        <v>220</v>
      </c>
      <c r="J90" s="54">
        <v>209</v>
      </c>
      <c r="K90" s="54">
        <v>201</v>
      </c>
      <c r="L90" s="53">
        <f t="shared" si="0"/>
        <v>235.9</v>
      </c>
    </row>
    <row r="91" spans="1:12" ht="12" customHeight="1" x14ac:dyDescent="0.2">
      <c r="A91" s="59" t="str">
        <f>'Pregnant Women Participating'!A91</f>
        <v>California</v>
      </c>
      <c r="B91" s="53">
        <v>80943</v>
      </c>
      <c r="C91" s="54">
        <v>79651</v>
      </c>
      <c r="D91" s="54">
        <v>78945</v>
      </c>
      <c r="E91" s="54">
        <v>79032</v>
      </c>
      <c r="F91" s="54">
        <v>78520</v>
      </c>
      <c r="G91" s="54">
        <v>78528</v>
      </c>
      <c r="H91" s="54">
        <v>79100</v>
      </c>
      <c r="I91" s="54">
        <v>78942</v>
      </c>
      <c r="J91" s="54">
        <v>79222</v>
      </c>
      <c r="K91" s="54">
        <v>78558</v>
      </c>
      <c r="L91" s="53">
        <f t="shared" si="0"/>
        <v>79144.100000000006</v>
      </c>
    </row>
    <row r="92" spans="1:12" ht="12" customHeight="1" x14ac:dyDescent="0.2">
      <c r="A92" s="59" t="str">
        <f>'Pregnant Women Participating'!A92</f>
        <v>Guam</v>
      </c>
      <c r="B92" s="53">
        <v>754</v>
      </c>
      <c r="C92" s="54">
        <v>700</v>
      </c>
      <c r="D92" s="54">
        <v>707</v>
      </c>
      <c r="E92" s="54">
        <v>676</v>
      </c>
      <c r="F92" s="54">
        <v>677</v>
      </c>
      <c r="G92" s="54">
        <v>703</v>
      </c>
      <c r="H92" s="54">
        <v>700</v>
      </c>
      <c r="I92" s="54">
        <v>685</v>
      </c>
      <c r="J92" s="54">
        <v>699</v>
      </c>
      <c r="K92" s="54">
        <v>664</v>
      </c>
      <c r="L92" s="53">
        <f t="shared" si="0"/>
        <v>696.5</v>
      </c>
    </row>
    <row r="93" spans="1:12" ht="12" customHeight="1" x14ac:dyDescent="0.2">
      <c r="A93" s="59" t="str">
        <f>'Pregnant Women Participating'!A93</f>
        <v>Hawaii</v>
      </c>
      <c r="B93" s="53">
        <v>2160</v>
      </c>
      <c r="C93" s="54">
        <v>2072</v>
      </c>
      <c r="D93" s="54">
        <v>2046</v>
      </c>
      <c r="E93" s="54">
        <v>2049</v>
      </c>
      <c r="F93" s="54">
        <v>2041</v>
      </c>
      <c r="G93" s="54">
        <v>2031</v>
      </c>
      <c r="H93" s="54">
        <v>2057</v>
      </c>
      <c r="I93" s="54">
        <v>1988</v>
      </c>
      <c r="J93" s="54">
        <v>2001</v>
      </c>
      <c r="K93" s="54">
        <v>2090</v>
      </c>
      <c r="L93" s="53">
        <f t="shared" si="0"/>
        <v>2053.5</v>
      </c>
    </row>
    <row r="94" spans="1:12" ht="12" customHeight="1" x14ac:dyDescent="0.2">
      <c r="A94" s="59" t="str">
        <f>'Pregnant Women Participating'!A94</f>
        <v>Idaho</v>
      </c>
      <c r="B94" s="53">
        <v>3096</v>
      </c>
      <c r="C94" s="54">
        <v>3028</v>
      </c>
      <c r="D94" s="54">
        <v>3034</v>
      </c>
      <c r="E94" s="54">
        <v>3078</v>
      </c>
      <c r="F94" s="54">
        <v>3046</v>
      </c>
      <c r="G94" s="54">
        <v>3077</v>
      </c>
      <c r="H94" s="54">
        <v>3125</v>
      </c>
      <c r="I94" s="54">
        <v>3108</v>
      </c>
      <c r="J94" s="54">
        <v>3050</v>
      </c>
      <c r="K94" s="54">
        <v>3066</v>
      </c>
      <c r="L94" s="53">
        <f t="shared" si="0"/>
        <v>3070.8</v>
      </c>
    </row>
    <row r="95" spans="1:12" ht="12" customHeight="1" x14ac:dyDescent="0.2">
      <c r="A95" s="59" t="str">
        <f>'Pregnant Women Participating'!A95</f>
        <v>Nevada</v>
      </c>
      <c r="B95" s="53">
        <v>7779</v>
      </c>
      <c r="C95" s="54">
        <v>7380</v>
      </c>
      <c r="D95" s="54">
        <v>7342</v>
      </c>
      <c r="E95" s="54">
        <v>7285</v>
      </c>
      <c r="F95" s="54">
        <v>7263</v>
      </c>
      <c r="G95" s="54">
        <v>7271</v>
      </c>
      <c r="H95" s="54">
        <v>7352</v>
      </c>
      <c r="I95" s="54">
        <v>7268</v>
      </c>
      <c r="J95" s="54">
        <v>7262</v>
      </c>
      <c r="K95" s="54">
        <v>7287</v>
      </c>
      <c r="L95" s="53">
        <f t="shared" si="0"/>
        <v>7348.9</v>
      </c>
    </row>
    <row r="96" spans="1:12" ht="12" customHeight="1" x14ac:dyDescent="0.2">
      <c r="A96" s="59" t="str">
        <f>'Pregnant Women Participating'!A96</f>
        <v>Oregon</v>
      </c>
      <c r="B96" s="53">
        <v>7789</v>
      </c>
      <c r="C96" s="54">
        <v>7629</v>
      </c>
      <c r="D96" s="54">
        <v>7630</v>
      </c>
      <c r="E96" s="54">
        <v>7589</v>
      </c>
      <c r="F96" s="54">
        <v>7515</v>
      </c>
      <c r="G96" s="54">
        <v>7648</v>
      </c>
      <c r="H96" s="54">
        <v>7685</v>
      </c>
      <c r="I96" s="54">
        <v>7572</v>
      </c>
      <c r="J96" s="54">
        <v>7601</v>
      </c>
      <c r="K96" s="54">
        <v>7665</v>
      </c>
      <c r="L96" s="53">
        <f t="shared" si="0"/>
        <v>7632.3</v>
      </c>
    </row>
    <row r="97" spans="1:12" ht="12" customHeight="1" x14ac:dyDescent="0.2">
      <c r="A97" s="59" t="str">
        <f>'Pregnant Women Participating'!A97</f>
        <v>Washington</v>
      </c>
      <c r="B97" s="53">
        <v>11927</v>
      </c>
      <c r="C97" s="54">
        <v>11496</v>
      </c>
      <c r="D97" s="54">
        <v>11263</v>
      </c>
      <c r="E97" s="54">
        <v>11315</v>
      </c>
      <c r="F97" s="54">
        <v>11196</v>
      </c>
      <c r="G97" s="54">
        <v>11360</v>
      </c>
      <c r="H97" s="54">
        <v>11341</v>
      </c>
      <c r="I97" s="54">
        <v>11210</v>
      </c>
      <c r="J97" s="54">
        <v>11174</v>
      </c>
      <c r="K97" s="54">
        <v>11099</v>
      </c>
      <c r="L97" s="53">
        <f t="shared" si="0"/>
        <v>11338.1</v>
      </c>
    </row>
    <row r="98" spans="1:12" ht="12" customHeight="1" x14ac:dyDescent="0.2">
      <c r="A98" s="59" t="str">
        <f>'Pregnant Women Participating'!A98</f>
        <v>Northern Marianas</v>
      </c>
      <c r="B98" s="53">
        <v>200</v>
      </c>
      <c r="C98" s="54">
        <v>194</v>
      </c>
      <c r="D98" s="54">
        <v>186</v>
      </c>
      <c r="E98" s="54">
        <v>194</v>
      </c>
      <c r="F98" s="54">
        <v>196</v>
      </c>
      <c r="G98" s="54">
        <v>200</v>
      </c>
      <c r="H98" s="54">
        <v>179</v>
      </c>
      <c r="I98" s="54">
        <v>188</v>
      </c>
      <c r="J98" s="54">
        <v>213</v>
      </c>
      <c r="K98" s="54">
        <v>202</v>
      </c>
      <c r="L98" s="53">
        <f t="shared" si="0"/>
        <v>195.2</v>
      </c>
    </row>
    <row r="99" spans="1:12" ht="12" customHeight="1" x14ac:dyDescent="0.2">
      <c r="A99" s="59" t="str">
        <f>'Pregnant Women Participating'!A99</f>
        <v>Inter-Tribal Council, NV</v>
      </c>
      <c r="B99" s="53">
        <v>66</v>
      </c>
      <c r="C99" s="54">
        <v>68</v>
      </c>
      <c r="D99" s="54">
        <v>64</v>
      </c>
      <c r="E99" s="54">
        <v>59</v>
      </c>
      <c r="F99" s="54">
        <v>61</v>
      </c>
      <c r="G99" s="54">
        <v>64</v>
      </c>
      <c r="H99" s="54">
        <v>57</v>
      </c>
      <c r="I99" s="54">
        <v>49</v>
      </c>
      <c r="J99" s="54">
        <v>53</v>
      </c>
      <c r="K99" s="54">
        <v>55</v>
      </c>
      <c r="L99" s="53">
        <f t="shared" si="0"/>
        <v>59.6</v>
      </c>
    </row>
    <row r="100" spans="1:12" s="58" customFormat="1" ht="24.75" customHeight="1" x14ac:dyDescent="0.2">
      <c r="A100" s="55" t="str">
        <f>'Pregnant Women Participating'!A100</f>
        <v>Western Region</v>
      </c>
      <c r="B100" s="56">
        <v>116402</v>
      </c>
      <c r="C100" s="57">
        <v>113657</v>
      </c>
      <c r="D100" s="57">
        <v>112627</v>
      </c>
      <c r="E100" s="57">
        <v>112698</v>
      </c>
      <c r="F100" s="57">
        <v>111906</v>
      </c>
      <c r="G100" s="57">
        <v>112282</v>
      </c>
      <c r="H100" s="57">
        <v>113002</v>
      </c>
      <c r="I100" s="57">
        <v>112416</v>
      </c>
      <c r="J100" s="57">
        <v>112661</v>
      </c>
      <c r="K100" s="57">
        <v>112087</v>
      </c>
      <c r="L100" s="56">
        <f t="shared" si="0"/>
        <v>112973.8</v>
      </c>
    </row>
    <row r="101" spans="1:12" s="63" customFormat="1" ht="16.5" customHeight="1" thickBot="1" x14ac:dyDescent="0.25">
      <c r="A101" s="60" t="str">
        <f>'Pregnant Women Participating'!A101</f>
        <v>TOTAL</v>
      </c>
      <c r="B101" s="61">
        <v>806460</v>
      </c>
      <c r="C101" s="62">
        <v>778147</v>
      </c>
      <c r="D101" s="62">
        <v>771344</v>
      </c>
      <c r="E101" s="62">
        <v>767652</v>
      </c>
      <c r="F101" s="62">
        <v>761995</v>
      </c>
      <c r="G101" s="62">
        <v>765781</v>
      </c>
      <c r="H101" s="62">
        <v>766266</v>
      </c>
      <c r="I101" s="62">
        <v>762344</v>
      </c>
      <c r="J101" s="62">
        <v>760592</v>
      </c>
      <c r="K101" s="62">
        <v>762023</v>
      </c>
      <c r="L101" s="61">
        <f t="shared" si="0"/>
        <v>770260.4</v>
      </c>
    </row>
    <row r="102" spans="1:12" ht="12.75" customHeight="1" thickTop="1" x14ac:dyDescent="0.2">
      <c r="A102" s="64"/>
    </row>
    <row r="103" spans="1:12" x14ac:dyDescent="0.2">
      <c r="A103" s="64"/>
    </row>
    <row r="104" spans="1:12" s="65" customFormat="1" ht="12.75" x14ac:dyDescent="0.2">
      <c r="A104" s="44" t="s">
        <v>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tr">
        <f>'Pregnant Women Participating'!A6</f>
        <v>Connecticut</v>
      </c>
      <c r="B6" s="12">
        <v>11367</v>
      </c>
      <c r="C6" s="4">
        <v>11039</v>
      </c>
      <c r="D6" s="4">
        <v>11020</v>
      </c>
      <c r="E6" s="4">
        <v>10884</v>
      </c>
      <c r="F6" s="4">
        <v>10587</v>
      </c>
      <c r="G6" s="4">
        <v>10773</v>
      </c>
      <c r="H6" s="4">
        <v>10700</v>
      </c>
      <c r="I6" s="4">
        <v>10592</v>
      </c>
      <c r="J6" s="4">
        <v>10504</v>
      </c>
      <c r="K6" s="4">
        <v>10595</v>
      </c>
      <c r="L6" s="12">
        <f t="shared" ref="L6:L14" si="0">IF(SUM(B6:K6)&gt;0,AVERAGE(B6:K6)," ")</f>
        <v>10806.1</v>
      </c>
    </row>
    <row r="7" spans="1:12" ht="12" customHeight="1" x14ac:dyDescent="0.2">
      <c r="A7" s="7" t="str">
        <f>'Pregnant Women Participating'!A7</f>
        <v>Maine</v>
      </c>
      <c r="B7" s="12">
        <v>3974</v>
      </c>
      <c r="C7" s="4">
        <v>3844</v>
      </c>
      <c r="D7" s="4">
        <v>3825</v>
      </c>
      <c r="E7" s="4">
        <v>3870</v>
      </c>
      <c r="F7" s="4">
        <v>3840</v>
      </c>
      <c r="G7" s="4">
        <v>3830</v>
      </c>
      <c r="H7" s="4">
        <v>3818</v>
      </c>
      <c r="I7" s="4">
        <v>3819</v>
      </c>
      <c r="J7" s="4">
        <v>3884</v>
      </c>
      <c r="K7" s="4">
        <v>3996</v>
      </c>
      <c r="L7" s="12">
        <f t="shared" si="0"/>
        <v>3870</v>
      </c>
    </row>
    <row r="8" spans="1:12" ht="12" customHeight="1" x14ac:dyDescent="0.2">
      <c r="A8" s="7" t="str">
        <f>'Pregnant Women Participating'!A8</f>
        <v>Massachusetts</v>
      </c>
      <c r="B8" s="12">
        <v>23472</v>
      </c>
      <c r="C8" s="4">
        <v>23003</v>
      </c>
      <c r="D8" s="4">
        <v>22734</v>
      </c>
      <c r="E8" s="4">
        <v>22495</v>
      </c>
      <c r="F8" s="4">
        <v>22244</v>
      </c>
      <c r="G8" s="4">
        <v>22273</v>
      </c>
      <c r="H8" s="4">
        <v>22274</v>
      </c>
      <c r="I8" s="4">
        <v>22137</v>
      </c>
      <c r="J8" s="4">
        <v>22525</v>
      </c>
      <c r="K8" s="4">
        <v>22483</v>
      </c>
      <c r="L8" s="12">
        <f t="shared" si="0"/>
        <v>22564</v>
      </c>
    </row>
    <row r="9" spans="1:12" ht="12" customHeight="1" x14ac:dyDescent="0.2">
      <c r="A9" s="7" t="str">
        <f>'Pregnant Women Participating'!A9</f>
        <v>New Hampshire</v>
      </c>
      <c r="B9" s="12">
        <v>2270</v>
      </c>
      <c r="C9" s="4">
        <v>2188</v>
      </c>
      <c r="D9" s="4">
        <v>2193</v>
      </c>
      <c r="E9" s="4">
        <v>2203</v>
      </c>
      <c r="F9" s="4">
        <v>2165</v>
      </c>
      <c r="G9" s="4">
        <v>2206</v>
      </c>
      <c r="H9" s="4">
        <v>2268</v>
      </c>
      <c r="I9" s="4">
        <v>2236</v>
      </c>
      <c r="J9" s="4">
        <v>2268</v>
      </c>
      <c r="K9" s="4">
        <v>2351</v>
      </c>
      <c r="L9" s="12">
        <f t="shared" si="0"/>
        <v>2234.8000000000002</v>
      </c>
    </row>
    <row r="10" spans="1:12" ht="12" customHeight="1" x14ac:dyDescent="0.2">
      <c r="A10" s="7" t="str">
        <f>'Pregnant Women Participating'!A10</f>
        <v>New York</v>
      </c>
      <c r="B10" s="12">
        <v>89749</v>
      </c>
      <c r="C10" s="4">
        <v>87740</v>
      </c>
      <c r="D10" s="4">
        <v>87664</v>
      </c>
      <c r="E10" s="4">
        <v>87610</v>
      </c>
      <c r="F10" s="4">
        <v>86669</v>
      </c>
      <c r="G10" s="4">
        <v>87711</v>
      </c>
      <c r="H10" s="4">
        <v>87361</v>
      </c>
      <c r="I10" s="4">
        <v>86869</v>
      </c>
      <c r="J10" s="4">
        <v>86580</v>
      </c>
      <c r="K10" s="4">
        <v>86597</v>
      </c>
      <c r="L10" s="12">
        <f t="shared" si="0"/>
        <v>87455</v>
      </c>
    </row>
    <row r="11" spans="1:12" ht="12" customHeight="1" x14ac:dyDescent="0.2">
      <c r="A11" s="7" t="str">
        <f>'Pregnant Women Participating'!A11</f>
        <v>Rhode Island</v>
      </c>
      <c r="B11" s="12">
        <v>3857</v>
      </c>
      <c r="C11" s="4">
        <v>3733</v>
      </c>
      <c r="D11" s="4">
        <v>3712</v>
      </c>
      <c r="E11" s="4">
        <v>3733</v>
      </c>
      <c r="F11" s="4">
        <v>3621</v>
      </c>
      <c r="G11" s="4">
        <v>3643</v>
      </c>
      <c r="H11" s="4">
        <v>3600</v>
      </c>
      <c r="I11" s="4">
        <v>3598</v>
      </c>
      <c r="J11" s="4">
        <v>3541</v>
      </c>
      <c r="K11" s="4">
        <v>3581</v>
      </c>
      <c r="L11" s="12">
        <f t="shared" si="0"/>
        <v>3661.9</v>
      </c>
    </row>
    <row r="12" spans="1:12" ht="12" customHeight="1" x14ac:dyDescent="0.2">
      <c r="A12" s="7" t="str">
        <f>'Pregnant Women Participating'!A12</f>
        <v>Vermont</v>
      </c>
      <c r="B12" s="12">
        <v>1816</v>
      </c>
      <c r="C12" s="4">
        <v>1832</v>
      </c>
      <c r="D12" s="4">
        <v>1839</v>
      </c>
      <c r="E12" s="4">
        <v>1828</v>
      </c>
      <c r="F12" s="4">
        <v>1829</v>
      </c>
      <c r="G12" s="4">
        <v>1854</v>
      </c>
      <c r="H12" s="4">
        <v>1878</v>
      </c>
      <c r="I12" s="4">
        <v>1843</v>
      </c>
      <c r="J12" s="4">
        <v>1891</v>
      </c>
      <c r="K12" s="4">
        <v>1903</v>
      </c>
      <c r="L12" s="12">
        <f t="shared" si="0"/>
        <v>1851.3</v>
      </c>
    </row>
    <row r="13" spans="1:12" ht="12" customHeight="1" x14ac:dyDescent="0.2">
      <c r="A13" s="7" t="str">
        <f>'Pregnant Women Participating'!A13</f>
        <v>Virgin Islands</v>
      </c>
      <c r="B13" s="12">
        <v>535</v>
      </c>
      <c r="C13" s="4">
        <v>534</v>
      </c>
      <c r="D13" s="4">
        <v>514</v>
      </c>
      <c r="E13" s="4">
        <v>516</v>
      </c>
      <c r="F13" s="4">
        <v>498</v>
      </c>
      <c r="G13" s="4">
        <v>504</v>
      </c>
      <c r="H13" s="4">
        <v>497</v>
      </c>
      <c r="I13" s="4">
        <v>485</v>
      </c>
      <c r="J13" s="4">
        <v>517</v>
      </c>
      <c r="K13" s="4">
        <v>0</v>
      </c>
      <c r="L13" s="12">
        <f t="shared" si="0"/>
        <v>460</v>
      </c>
    </row>
    <row r="14" spans="1:12" ht="12" customHeight="1" x14ac:dyDescent="0.2">
      <c r="A14" s="7" t="str">
        <f>'Pregnant Women Participating'!A14</f>
        <v>Pleasant Point, ME</v>
      </c>
      <c r="B14" s="12">
        <v>7</v>
      </c>
      <c r="C14" s="4">
        <v>8</v>
      </c>
      <c r="D14" s="4">
        <v>9</v>
      </c>
      <c r="E14" s="4">
        <v>11</v>
      </c>
      <c r="F14" s="4">
        <v>10</v>
      </c>
      <c r="G14" s="4">
        <v>12</v>
      </c>
      <c r="H14" s="4">
        <v>10</v>
      </c>
      <c r="I14" s="4">
        <v>10</v>
      </c>
      <c r="J14" s="4">
        <v>9</v>
      </c>
      <c r="K14" s="4">
        <v>0</v>
      </c>
      <c r="L14" s="12">
        <f t="shared" si="0"/>
        <v>8.6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137047</v>
      </c>
      <c r="C15" s="14">
        <v>133921</v>
      </c>
      <c r="D15" s="14">
        <v>133510</v>
      </c>
      <c r="E15" s="14">
        <v>133150</v>
      </c>
      <c r="F15" s="14">
        <v>131463</v>
      </c>
      <c r="G15" s="14">
        <v>132806</v>
      </c>
      <c r="H15" s="14">
        <v>132406</v>
      </c>
      <c r="I15" s="14">
        <v>131589</v>
      </c>
      <c r="J15" s="14">
        <v>131719</v>
      </c>
      <c r="K15" s="14">
        <v>131506</v>
      </c>
      <c r="L15" s="15">
        <f t="shared" ref="L15:L101" si="1">IF(SUM(B15:K15)&gt;0,AVERAGE(B15:K15)," ")</f>
        <v>132911.70000000001</v>
      </c>
    </row>
    <row r="16" spans="1:12" ht="12" customHeight="1" x14ac:dyDescent="0.2">
      <c r="A16" s="7" t="str">
        <f>'Pregnant Women Participating'!A16</f>
        <v>Delaware</v>
      </c>
      <c r="B16" s="12">
        <v>4826</v>
      </c>
      <c r="C16" s="4">
        <v>4786</v>
      </c>
      <c r="D16" s="4">
        <v>4833</v>
      </c>
      <c r="E16" s="4">
        <v>4805</v>
      </c>
      <c r="F16" s="4">
        <v>4715</v>
      </c>
      <c r="G16" s="4">
        <v>4735</v>
      </c>
      <c r="H16" s="4">
        <v>4715</v>
      </c>
      <c r="I16" s="4">
        <v>4658</v>
      </c>
      <c r="J16" s="4">
        <v>4687</v>
      </c>
      <c r="K16" s="4">
        <v>4776</v>
      </c>
      <c r="L16" s="12">
        <f t="shared" si="1"/>
        <v>4753.6000000000004</v>
      </c>
    </row>
    <row r="17" spans="1:12" ht="12" customHeight="1" x14ac:dyDescent="0.2">
      <c r="A17" s="7" t="str">
        <f>'Pregnant Women Participating'!A17</f>
        <v>District of Columbia</v>
      </c>
      <c r="B17" s="12">
        <v>2800</v>
      </c>
      <c r="C17" s="4">
        <v>2705</v>
      </c>
      <c r="D17" s="4">
        <v>2756</v>
      </c>
      <c r="E17" s="4">
        <v>2746</v>
      </c>
      <c r="F17" s="4">
        <v>2731</v>
      </c>
      <c r="G17" s="4">
        <v>2769</v>
      </c>
      <c r="H17" s="4">
        <v>2786</v>
      </c>
      <c r="I17" s="4">
        <v>2784</v>
      </c>
      <c r="J17" s="4">
        <v>2764</v>
      </c>
      <c r="K17" s="4">
        <v>2768</v>
      </c>
      <c r="L17" s="12">
        <f t="shared" si="1"/>
        <v>2760.9</v>
      </c>
    </row>
    <row r="18" spans="1:12" ht="12" customHeight="1" x14ac:dyDescent="0.2">
      <c r="A18" s="7" t="str">
        <f>'Pregnant Women Participating'!A18</f>
        <v>Maryland</v>
      </c>
      <c r="B18" s="12">
        <v>26863</v>
      </c>
      <c r="C18" s="4">
        <v>26152</v>
      </c>
      <c r="D18" s="4">
        <v>25801</v>
      </c>
      <c r="E18" s="4">
        <v>25514</v>
      </c>
      <c r="F18" s="4">
        <v>25127</v>
      </c>
      <c r="G18" s="4">
        <v>25347</v>
      </c>
      <c r="H18" s="4">
        <v>25138</v>
      </c>
      <c r="I18" s="4">
        <v>25071</v>
      </c>
      <c r="J18" s="4">
        <v>24958</v>
      </c>
      <c r="K18" s="4">
        <v>24989</v>
      </c>
      <c r="L18" s="12">
        <f t="shared" si="1"/>
        <v>25496</v>
      </c>
    </row>
    <row r="19" spans="1:12" ht="12" customHeight="1" x14ac:dyDescent="0.2">
      <c r="A19" s="7" t="str">
        <f>'Pregnant Women Participating'!A19</f>
        <v>New Jersey</v>
      </c>
      <c r="B19" s="12">
        <v>32593</v>
      </c>
      <c r="C19" s="4">
        <v>32180</v>
      </c>
      <c r="D19" s="4">
        <v>31777</v>
      </c>
      <c r="E19" s="4">
        <v>31765</v>
      </c>
      <c r="F19" s="4">
        <v>31645</v>
      </c>
      <c r="G19" s="4">
        <v>31758</v>
      </c>
      <c r="H19" s="4">
        <v>31945</v>
      </c>
      <c r="I19" s="4">
        <v>31673</v>
      </c>
      <c r="J19" s="4">
        <v>31558</v>
      </c>
      <c r="K19" s="4">
        <v>31567</v>
      </c>
      <c r="L19" s="12">
        <f t="shared" si="1"/>
        <v>31846.1</v>
      </c>
    </row>
    <row r="20" spans="1:12" ht="12" customHeight="1" x14ac:dyDescent="0.2">
      <c r="A20" s="7" t="str">
        <f>'Pregnant Women Participating'!A20</f>
        <v>Pennsylvania</v>
      </c>
      <c r="B20" s="12">
        <v>40069</v>
      </c>
      <c r="C20" s="4">
        <v>39036</v>
      </c>
      <c r="D20" s="4">
        <v>38347</v>
      </c>
      <c r="E20" s="4">
        <v>37961</v>
      </c>
      <c r="F20" s="4">
        <v>38049</v>
      </c>
      <c r="G20" s="4">
        <v>37879</v>
      </c>
      <c r="H20" s="4">
        <v>38380</v>
      </c>
      <c r="I20" s="4">
        <v>37960</v>
      </c>
      <c r="J20" s="4">
        <v>37867</v>
      </c>
      <c r="K20" s="4">
        <v>37719</v>
      </c>
      <c r="L20" s="12">
        <f t="shared" si="1"/>
        <v>38326.699999999997</v>
      </c>
    </row>
    <row r="21" spans="1:12" ht="12" customHeight="1" x14ac:dyDescent="0.2">
      <c r="A21" s="7" t="str">
        <f>'Pregnant Women Participating'!A21</f>
        <v>Puerto Rico</v>
      </c>
      <c r="B21" s="12">
        <v>13946</v>
      </c>
      <c r="C21" s="4">
        <v>13456</v>
      </c>
      <c r="D21" s="4">
        <v>13559</v>
      </c>
      <c r="E21" s="4">
        <v>13734</v>
      </c>
      <c r="F21" s="4">
        <v>13960</v>
      </c>
      <c r="G21" s="4">
        <v>14132</v>
      </c>
      <c r="H21" s="4">
        <v>14324</v>
      </c>
      <c r="I21" s="4">
        <v>14240</v>
      </c>
      <c r="J21" s="4">
        <v>14366</v>
      </c>
      <c r="K21" s="4">
        <v>14278</v>
      </c>
      <c r="L21" s="12">
        <f t="shared" si="1"/>
        <v>13999.5</v>
      </c>
    </row>
    <row r="22" spans="1:12" ht="12" customHeight="1" x14ac:dyDescent="0.2">
      <c r="A22" s="7" t="str">
        <f>'Pregnant Women Participating'!A22</f>
        <v>Virginia</v>
      </c>
      <c r="B22" s="12">
        <v>25121</v>
      </c>
      <c r="C22" s="4">
        <v>24084</v>
      </c>
      <c r="D22" s="4">
        <v>23711</v>
      </c>
      <c r="E22" s="4">
        <v>23295</v>
      </c>
      <c r="F22" s="4">
        <v>23134</v>
      </c>
      <c r="G22" s="4">
        <v>23237</v>
      </c>
      <c r="H22" s="4">
        <v>23171</v>
      </c>
      <c r="I22" s="4">
        <v>22723</v>
      </c>
      <c r="J22" s="4">
        <v>22547</v>
      </c>
      <c r="K22" s="4">
        <v>22716</v>
      </c>
      <c r="L22" s="12">
        <f t="shared" si="1"/>
        <v>23373.9</v>
      </c>
    </row>
    <row r="23" spans="1:12" ht="12" customHeight="1" x14ac:dyDescent="0.2">
      <c r="A23" s="7" t="str">
        <f>'Pregnant Women Participating'!A23</f>
        <v>West Virginia</v>
      </c>
      <c r="B23" s="12">
        <v>8242</v>
      </c>
      <c r="C23" s="4">
        <v>8099</v>
      </c>
      <c r="D23" s="4">
        <v>8047</v>
      </c>
      <c r="E23" s="4">
        <v>7971</v>
      </c>
      <c r="F23" s="4">
        <v>7875</v>
      </c>
      <c r="G23" s="4">
        <v>7980</v>
      </c>
      <c r="H23" s="4">
        <v>7957</v>
      </c>
      <c r="I23" s="4">
        <v>7928</v>
      </c>
      <c r="J23" s="4">
        <v>7973</v>
      </c>
      <c r="K23" s="4">
        <v>8055</v>
      </c>
      <c r="L23" s="12">
        <f t="shared" si="1"/>
        <v>8012.7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154460</v>
      </c>
      <c r="C24" s="14">
        <v>150498</v>
      </c>
      <c r="D24" s="14">
        <v>148831</v>
      </c>
      <c r="E24" s="14">
        <v>147791</v>
      </c>
      <c r="F24" s="14">
        <v>147236</v>
      </c>
      <c r="G24" s="14">
        <v>147837</v>
      </c>
      <c r="H24" s="14">
        <v>148416</v>
      </c>
      <c r="I24" s="14">
        <v>147037</v>
      </c>
      <c r="J24" s="14">
        <v>146720</v>
      </c>
      <c r="K24" s="14">
        <v>146868</v>
      </c>
      <c r="L24" s="15">
        <f t="shared" si="1"/>
        <v>148569.4</v>
      </c>
    </row>
    <row r="25" spans="1:12" ht="12" customHeight="1" x14ac:dyDescent="0.2">
      <c r="A25" s="7" t="str">
        <f>'Pregnant Women Participating'!A25</f>
        <v>Alabama</v>
      </c>
      <c r="B25" s="12">
        <v>26528</v>
      </c>
      <c r="C25" s="4">
        <v>25511</v>
      </c>
      <c r="D25" s="4">
        <v>25660</v>
      </c>
      <c r="E25" s="4">
        <v>26166</v>
      </c>
      <c r="F25" s="4">
        <v>25863</v>
      </c>
      <c r="G25" s="4">
        <v>26001</v>
      </c>
      <c r="H25" s="4">
        <v>26047</v>
      </c>
      <c r="I25" s="4">
        <v>25931</v>
      </c>
      <c r="J25" s="4">
        <v>25929</v>
      </c>
      <c r="K25" s="4">
        <v>26422</v>
      </c>
      <c r="L25" s="12">
        <f t="shared" si="1"/>
        <v>26005.8</v>
      </c>
    </row>
    <row r="26" spans="1:12" ht="12" customHeight="1" x14ac:dyDescent="0.2">
      <c r="A26" s="7" t="str">
        <f>'Pregnant Women Participating'!A26</f>
        <v>Florida</v>
      </c>
      <c r="B26" s="12">
        <v>95924</v>
      </c>
      <c r="C26" s="4">
        <v>92438</v>
      </c>
      <c r="D26" s="4">
        <v>91389</v>
      </c>
      <c r="E26" s="4">
        <v>90879</v>
      </c>
      <c r="F26" s="4">
        <v>89636</v>
      </c>
      <c r="G26" s="4">
        <v>89893</v>
      </c>
      <c r="H26" s="4">
        <v>89256</v>
      </c>
      <c r="I26" s="4">
        <v>88592</v>
      </c>
      <c r="J26" s="4">
        <v>88010</v>
      </c>
      <c r="K26" s="4">
        <v>85298</v>
      </c>
      <c r="L26" s="12">
        <f t="shared" si="1"/>
        <v>90131.5</v>
      </c>
    </row>
    <row r="27" spans="1:12" ht="12" customHeight="1" x14ac:dyDescent="0.2">
      <c r="A27" s="7" t="str">
        <f>'Pregnant Women Participating'!A27</f>
        <v>Georgia</v>
      </c>
      <c r="B27" s="12">
        <v>59962</v>
      </c>
      <c r="C27" s="4">
        <v>59229</v>
      </c>
      <c r="D27" s="4">
        <v>59115</v>
      </c>
      <c r="E27" s="4">
        <v>59004</v>
      </c>
      <c r="F27" s="4">
        <v>58197</v>
      </c>
      <c r="G27" s="4">
        <v>58152</v>
      </c>
      <c r="H27" s="4">
        <v>57819</v>
      </c>
      <c r="I27" s="4">
        <v>57727</v>
      </c>
      <c r="J27" s="4">
        <v>57446</v>
      </c>
      <c r="K27" s="4">
        <v>57931</v>
      </c>
      <c r="L27" s="12">
        <f t="shared" si="1"/>
        <v>58458.2</v>
      </c>
    </row>
    <row r="28" spans="1:12" ht="12" customHeight="1" x14ac:dyDescent="0.2">
      <c r="A28" s="7" t="str">
        <f>'Pregnant Women Participating'!A28</f>
        <v>Kentucky</v>
      </c>
      <c r="B28" s="12">
        <v>25093</v>
      </c>
      <c r="C28" s="4">
        <v>24535</v>
      </c>
      <c r="D28" s="4">
        <v>24331</v>
      </c>
      <c r="E28" s="4">
        <v>24157</v>
      </c>
      <c r="F28" s="4">
        <v>24044</v>
      </c>
      <c r="G28" s="4">
        <v>24248</v>
      </c>
      <c r="H28" s="4">
        <v>24152</v>
      </c>
      <c r="I28" s="4">
        <v>23968</v>
      </c>
      <c r="J28" s="4">
        <v>24030</v>
      </c>
      <c r="K28" s="4">
        <v>24119</v>
      </c>
      <c r="L28" s="12">
        <f t="shared" si="1"/>
        <v>24267.7</v>
      </c>
    </row>
    <row r="29" spans="1:12" ht="12" customHeight="1" x14ac:dyDescent="0.2">
      <c r="A29" s="7" t="str">
        <f>'Pregnant Women Participating'!A29</f>
        <v>Mississippi</v>
      </c>
      <c r="B29" s="12">
        <v>17187</v>
      </c>
      <c r="C29" s="4">
        <v>16651</v>
      </c>
      <c r="D29" s="4">
        <v>16174</v>
      </c>
      <c r="E29" s="4">
        <v>15944</v>
      </c>
      <c r="F29" s="4">
        <v>15990</v>
      </c>
      <c r="G29" s="4">
        <v>16057</v>
      </c>
      <c r="H29" s="4">
        <v>15923</v>
      </c>
      <c r="I29" s="4">
        <v>16013</v>
      </c>
      <c r="J29" s="4">
        <v>16046</v>
      </c>
      <c r="K29" s="4">
        <v>16087</v>
      </c>
      <c r="L29" s="12">
        <f t="shared" si="1"/>
        <v>16207.2</v>
      </c>
    </row>
    <row r="30" spans="1:12" ht="12" customHeight="1" x14ac:dyDescent="0.2">
      <c r="A30" s="7" t="str">
        <f>'Pregnant Women Participating'!A30</f>
        <v>North Carolina</v>
      </c>
      <c r="B30" s="12">
        <v>57379</v>
      </c>
      <c r="C30" s="4">
        <v>55825</v>
      </c>
      <c r="D30" s="4">
        <v>55392</v>
      </c>
      <c r="E30" s="4">
        <v>55317</v>
      </c>
      <c r="F30" s="4">
        <v>54514</v>
      </c>
      <c r="G30" s="4">
        <v>55272</v>
      </c>
      <c r="H30" s="4">
        <v>55188</v>
      </c>
      <c r="I30" s="4">
        <v>55238</v>
      </c>
      <c r="J30" s="4">
        <v>55093</v>
      </c>
      <c r="K30" s="4">
        <v>55603</v>
      </c>
      <c r="L30" s="12">
        <f t="shared" si="1"/>
        <v>55482.1</v>
      </c>
    </row>
    <row r="31" spans="1:12" ht="12" customHeight="1" x14ac:dyDescent="0.2">
      <c r="A31" s="7" t="str">
        <f>'Pregnant Women Participating'!A31</f>
        <v>South Carolina</v>
      </c>
      <c r="B31" s="12">
        <v>22821</v>
      </c>
      <c r="C31" s="4">
        <v>22353</v>
      </c>
      <c r="D31" s="4">
        <v>22139</v>
      </c>
      <c r="E31" s="4">
        <v>22019</v>
      </c>
      <c r="F31" s="4">
        <v>21600</v>
      </c>
      <c r="G31" s="4">
        <v>22212</v>
      </c>
      <c r="H31" s="4">
        <v>22414</v>
      </c>
      <c r="I31" s="4">
        <v>22414</v>
      </c>
      <c r="J31" s="4">
        <v>22353</v>
      </c>
      <c r="K31" s="4">
        <v>22563</v>
      </c>
      <c r="L31" s="12">
        <f t="shared" si="1"/>
        <v>22288.799999999999</v>
      </c>
    </row>
    <row r="32" spans="1:12" ht="12" customHeight="1" x14ac:dyDescent="0.2">
      <c r="A32" s="7" t="str">
        <f>'Pregnant Women Participating'!A32</f>
        <v>Tennessee</v>
      </c>
      <c r="B32" s="12">
        <v>37094</v>
      </c>
      <c r="C32" s="4">
        <v>35976</v>
      </c>
      <c r="D32" s="4">
        <v>35695</v>
      </c>
      <c r="E32" s="4">
        <v>34880</v>
      </c>
      <c r="F32" s="4">
        <v>35112</v>
      </c>
      <c r="G32" s="4">
        <v>35273</v>
      </c>
      <c r="H32" s="4">
        <v>35321</v>
      </c>
      <c r="I32" s="4">
        <v>34640</v>
      </c>
      <c r="J32" s="4">
        <v>34631</v>
      </c>
      <c r="K32" s="4">
        <v>35128</v>
      </c>
      <c r="L32" s="12">
        <f t="shared" si="1"/>
        <v>35375</v>
      </c>
    </row>
    <row r="33" spans="1:12" ht="12" customHeight="1" x14ac:dyDescent="0.2">
      <c r="A33" s="7" t="str">
        <f>'Pregnant Women Participating'!A33</f>
        <v>Choctaw Indians, MS</v>
      </c>
      <c r="B33" s="12">
        <v>131</v>
      </c>
      <c r="C33" s="4">
        <v>120</v>
      </c>
      <c r="D33" s="4">
        <v>124</v>
      </c>
      <c r="E33" s="4">
        <v>138</v>
      </c>
      <c r="F33" s="4">
        <v>133</v>
      </c>
      <c r="G33" s="4">
        <v>143</v>
      </c>
      <c r="H33" s="4">
        <v>151</v>
      </c>
      <c r="I33" s="4">
        <v>152</v>
      </c>
      <c r="J33" s="4">
        <v>149</v>
      </c>
      <c r="K33" s="4">
        <v>142</v>
      </c>
      <c r="L33" s="12">
        <f t="shared" si="1"/>
        <v>138.30000000000001</v>
      </c>
    </row>
    <row r="34" spans="1:12" ht="12" customHeight="1" x14ac:dyDescent="0.2">
      <c r="A34" s="7" t="str">
        <f>'Pregnant Women Participating'!A34</f>
        <v>Eastern Cherokee, NC</v>
      </c>
      <c r="B34" s="12">
        <v>107</v>
      </c>
      <c r="C34" s="4">
        <v>107</v>
      </c>
      <c r="D34" s="4">
        <v>104</v>
      </c>
      <c r="E34" s="4">
        <v>113</v>
      </c>
      <c r="F34" s="4">
        <v>106</v>
      </c>
      <c r="G34" s="4">
        <v>107</v>
      </c>
      <c r="H34" s="4">
        <v>106</v>
      </c>
      <c r="I34" s="4">
        <v>100</v>
      </c>
      <c r="J34" s="4">
        <v>94</v>
      </c>
      <c r="K34" s="4">
        <v>100</v>
      </c>
      <c r="L34" s="12">
        <f t="shared" si="1"/>
        <v>104.4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342226</v>
      </c>
      <c r="C35" s="14">
        <v>332745</v>
      </c>
      <c r="D35" s="14">
        <v>330123</v>
      </c>
      <c r="E35" s="14">
        <v>328617</v>
      </c>
      <c r="F35" s="14">
        <v>325195</v>
      </c>
      <c r="G35" s="14">
        <v>327358</v>
      </c>
      <c r="H35" s="14">
        <v>326377</v>
      </c>
      <c r="I35" s="14">
        <v>324775</v>
      </c>
      <c r="J35" s="14">
        <v>323781</v>
      </c>
      <c r="K35" s="14">
        <v>323393</v>
      </c>
      <c r="L35" s="15">
        <f t="shared" si="1"/>
        <v>328459</v>
      </c>
    </row>
    <row r="36" spans="1:12" ht="12" customHeight="1" x14ac:dyDescent="0.2">
      <c r="A36" s="7" t="str">
        <f>'Pregnant Women Participating'!A36</f>
        <v>Illinois</v>
      </c>
      <c r="B36" s="12">
        <v>43754</v>
      </c>
      <c r="C36" s="4">
        <v>42393</v>
      </c>
      <c r="D36" s="4">
        <v>41865</v>
      </c>
      <c r="E36" s="4">
        <v>41846</v>
      </c>
      <c r="F36" s="4">
        <v>41314</v>
      </c>
      <c r="G36" s="4">
        <v>41792</v>
      </c>
      <c r="H36" s="4">
        <v>41733</v>
      </c>
      <c r="I36" s="4">
        <v>41120</v>
      </c>
      <c r="J36" s="4">
        <v>40748</v>
      </c>
      <c r="K36" s="4">
        <v>40911</v>
      </c>
      <c r="L36" s="12">
        <f t="shared" si="1"/>
        <v>41747.599999999999</v>
      </c>
    </row>
    <row r="37" spans="1:12" ht="12" customHeight="1" x14ac:dyDescent="0.2">
      <c r="A37" s="7" t="str">
        <f>'Pregnant Women Participating'!A37</f>
        <v>Indiana</v>
      </c>
      <c r="B37" s="12">
        <v>34565</v>
      </c>
      <c r="C37" s="4">
        <v>33861</v>
      </c>
      <c r="D37" s="4">
        <v>33610</v>
      </c>
      <c r="E37" s="4">
        <v>33662</v>
      </c>
      <c r="F37" s="4">
        <v>33221</v>
      </c>
      <c r="G37" s="4">
        <v>33573</v>
      </c>
      <c r="H37" s="4">
        <v>33526</v>
      </c>
      <c r="I37" s="4">
        <v>33104</v>
      </c>
      <c r="J37" s="4">
        <v>32844</v>
      </c>
      <c r="K37" s="4">
        <v>32758</v>
      </c>
      <c r="L37" s="12">
        <f t="shared" si="1"/>
        <v>33472.400000000001</v>
      </c>
    </row>
    <row r="38" spans="1:12" ht="12" customHeight="1" x14ac:dyDescent="0.2">
      <c r="A38" s="7" t="str">
        <f>'Pregnant Women Participating'!A38</f>
        <v>Iowa</v>
      </c>
      <c r="B38" s="12">
        <v>14185</v>
      </c>
      <c r="C38" s="4">
        <v>13886</v>
      </c>
      <c r="D38" s="4">
        <v>13930</v>
      </c>
      <c r="E38" s="4">
        <v>13855</v>
      </c>
      <c r="F38" s="4">
        <v>13753</v>
      </c>
      <c r="G38" s="4">
        <v>13736</v>
      </c>
      <c r="H38" s="4">
        <v>13698</v>
      </c>
      <c r="I38" s="4">
        <v>13514</v>
      </c>
      <c r="J38" s="4">
        <v>13405</v>
      </c>
      <c r="K38" s="4">
        <v>13443</v>
      </c>
      <c r="L38" s="12">
        <f t="shared" si="1"/>
        <v>13740.5</v>
      </c>
    </row>
    <row r="39" spans="1:12" ht="12" customHeight="1" x14ac:dyDescent="0.2">
      <c r="A39" s="7" t="str">
        <f>'Pregnant Women Participating'!A39</f>
        <v>Michigan</v>
      </c>
      <c r="B39" s="12">
        <v>41071</v>
      </c>
      <c r="C39" s="4">
        <v>40097</v>
      </c>
      <c r="D39" s="4">
        <v>39719</v>
      </c>
      <c r="E39" s="4">
        <v>39687</v>
      </c>
      <c r="F39" s="4">
        <v>39501</v>
      </c>
      <c r="G39" s="4">
        <v>39674</v>
      </c>
      <c r="H39" s="4">
        <v>39539</v>
      </c>
      <c r="I39" s="4">
        <v>39210</v>
      </c>
      <c r="J39" s="4">
        <v>39286</v>
      </c>
      <c r="K39" s="4">
        <v>39262</v>
      </c>
      <c r="L39" s="12">
        <f t="shared" si="1"/>
        <v>39704.6</v>
      </c>
    </row>
    <row r="40" spans="1:12" ht="12" customHeight="1" x14ac:dyDescent="0.2">
      <c r="A40" s="7" t="str">
        <f>'Pregnant Women Participating'!A40</f>
        <v>Minnesota</v>
      </c>
      <c r="B40" s="12">
        <v>21357</v>
      </c>
      <c r="C40" s="4">
        <v>20770</v>
      </c>
      <c r="D40" s="4">
        <v>20630</v>
      </c>
      <c r="E40" s="4">
        <v>20382</v>
      </c>
      <c r="F40" s="4">
        <v>19993</v>
      </c>
      <c r="G40" s="4">
        <v>20091</v>
      </c>
      <c r="H40" s="4">
        <v>20100</v>
      </c>
      <c r="I40" s="4">
        <v>19919</v>
      </c>
      <c r="J40" s="4">
        <v>19796</v>
      </c>
      <c r="K40" s="4">
        <v>19927</v>
      </c>
      <c r="L40" s="12">
        <f t="shared" si="1"/>
        <v>20296.5</v>
      </c>
    </row>
    <row r="41" spans="1:12" ht="12" customHeight="1" x14ac:dyDescent="0.2">
      <c r="A41" s="7" t="str">
        <f>'Pregnant Women Participating'!A41</f>
        <v>Ohio</v>
      </c>
      <c r="B41" s="12">
        <v>43307</v>
      </c>
      <c r="C41" s="4">
        <v>42062</v>
      </c>
      <c r="D41" s="4">
        <v>41528</v>
      </c>
      <c r="E41" s="4">
        <v>40974</v>
      </c>
      <c r="F41" s="4">
        <v>41041</v>
      </c>
      <c r="G41" s="4">
        <v>41317</v>
      </c>
      <c r="H41" s="4">
        <v>41466</v>
      </c>
      <c r="I41" s="4">
        <v>40903</v>
      </c>
      <c r="J41" s="4">
        <v>40653</v>
      </c>
      <c r="K41" s="4">
        <v>41043</v>
      </c>
      <c r="L41" s="12">
        <f t="shared" si="1"/>
        <v>41429.4</v>
      </c>
    </row>
    <row r="42" spans="1:12" ht="12" customHeight="1" x14ac:dyDescent="0.2">
      <c r="A42" s="7" t="str">
        <f>'Pregnant Women Participating'!A42</f>
        <v>Wisconsin</v>
      </c>
      <c r="B42" s="12">
        <v>19573</v>
      </c>
      <c r="C42" s="4">
        <v>19212</v>
      </c>
      <c r="D42" s="4">
        <v>19209</v>
      </c>
      <c r="E42" s="4">
        <v>19155</v>
      </c>
      <c r="F42" s="4">
        <v>18986</v>
      </c>
      <c r="G42" s="4">
        <v>19106</v>
      </c>
      <c r="H42" s="4">
        <v>19140</v>
      </c>
      <c r="I42" s="4">
        <v>19089</v>
      </c>
      <c r="J42" s="4">
        <v>18990</v>
      </c>
      <c r="K42" s="4">
        <v>19792</v>
      </c>
      <c r="L42" s="12">
        <f t="shared" si="1"/>
        <v>19225.2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217812</v>
      </c>
      <c r="C43" s="14">
        <v>212281</v>
      </c>
      <c r="D43" s="14">
        <v>210491</v>
      </c>
      <c r="E43" s="14">
        <v>209561</v>
      </c>
      <c r="F43" s="14">
        <v>207809</v>
      </c>
      <c r="G43" s="14">
        <v>209289</v>
      </c>
      <c r="H43" s="14">
        <v>209202</v>
      </c>
      <c r="I43" s="14">
        <v>206859</v>
      </c>
      <c r="J43" s="14">
        <v>205722</v>
      </c>
      <c r="K43" s="14">
        <v>207136</v>
      </c>
      <c r="L43" s="15">
        <f t="shared" si="1"/>
        <v>209616.2</v>
      </c>
    </row>
    <row r="44" spans="1:12" ht="12" customHeight="1" x14ac:dyDescent="0.2">
      <c r="A44" s="7" t="str">
        <f>'Pregnant Women Participating'!A44</f>
        <v>Arizona</v>
      </c>
      <c r="B44" s="12">
        <v>30879</v>
      </c>
      <c r="C44" s="4">
        <v>30279</v>
      </c>
      <c r="D44" s="4">
        <v>30060</v>
      </c>
      <c r="E44" s="4">
        <v>30029</v>
      </c>
      <c r="F44" s="4">
        <v>29787</v>
      </c>
      <c r="G44" s="4">
        <v>30199</v>
      </c>
      <c r="H44" s="4">
        <v>30492</v>
      </c>
      <c r="I44" s="4">
        <v>30496</v>
      </c>
      <c r="J44" s="4">
        <v>30451</v>
      </c>
      <c r="K44" s="4">
        <v>30424</v>
      </c>
      <c r="L44" s="12">
        <f t="shared" si="1"/>
        <v>30309.599999999999</v>
      </c>
    </row>
    <row r="45" spans="1:12" ht="12" customHeight="1" x14ac:dyDescent="0.2">
      <c r="A45" s="7" t="str">
        <f>'Pregnant Women Participating'!A45</f>
        <v>Arkansas</v>
      </c>
      <c r="B45" s="12">
        <v>16781</v>
      </c>
      <c r="C45" s="4">
        <v>15845</v>
      </c>
      <c r="D45" s="4">
        <v>15542</v>
      </c>
      <c r="E45" s="4">
        <v>15917</v>
      </c>
      <c r="F45" s="4">
        <v>16291</v>
      </c>
      <c r="G45" s="4">
        <v>15913</v>
      </c>
      <c r="H45" s="4">
        <v>16163</v>
      </c>
      <c r="I45" s="4">
        <v>16136</v>
      </c>
      <c r="J45" s="4">
        <v>15766</v>
      </c>
      <c r="K45" s="4">
        <v>15869</v>
      </c>
      <c r="L45" s="12">
        <f t="shared" si="1"/>
        <v>16022.3</v>
      </c>
    </row>
    <row r="46" spans="1:12" ht="12" customHeight="1" x14ac:dyDescent="0.2">
      <c r="A46" s="7" t="str">
        <f>'Pregnant Women Participating'!A46</f>
        <v>Louisiana</v>
      </c>
      <c r="B46" s="12">
        <v>27636</v>
      </c>
      <c r="C46" s="4">
        <v>26754</v>
      </c>
      <c r="D46" s="4">
        <v>26681</v>
      </c>
      <c r="E46" s="4">
        <v>26210</v>
      </c>
      <c r="F46" s="4">
        <v>26358</v>
      </c>
      <c r="G46" s="4">
        <v>26748</v>
      </c>
      <c r="H46" s="4">
        <v>26853</v>
      </c>
      <c r="I46" s="4">
        <v>26669</v>
      </c>
      <c r="J46" s="4">
        <v>26979</v>
      </c>
      <c r="K46" s="4">
        <v>26949</v>
      </c>
      <c r="L46" s="12">
        <f t="shared" si="1"/>
        <v>26783.7</v>
      </c>
    </row>
    <row r="47" spans="1:12" ht="12" customHeight="1" x14ac:dyDescent="0.2">
      <c r="A47" s="7" t="str">
        <f>'Pregnant Women Participating'!A47</f>
        <v>New Mexico</v>
      </c>
      <c r="B47" s="12">
        <v>10623</v>
      </c>
      <c r="C47" s="4">
        <v>9910</v>
      </c>
      <c r="D47" s="4">
        <v>9851</v>
      </c>
      <c r="E47" s="4">
        <v>10349</v>
      </c>
      <c r="F47" s="4">
        <v>10300</v>
      </c>
      <c r="G47" s="4">
        <v>10144</v>
      </c>
      <c r="H47" s="4">
        <v>10312</v>
      </c>
      <c r="I47" s="4">
        <v>10190</v>
      </c>
      <c r="J47" s="4">
        <v>10254</v>
      </c>
      <c r="K47" s="4">
        <v>10436</v>
      </c>
      <c r="L47" s="12">
        <f t="shared" si="1"/>
        <v>10236.9</v>
      </c>
    </row>
    <row r="48" spans="1:12" ht="12" customHeight="1" x14ac:dyDescent="0.2">
      <c r="A48" s="7" t="str">
        <f>'Pregnant Women Participating'!A48</f>
        <v>Oklahoma</v>
      </c>
      <c r="B48" s="12">
        <v>18412</v>
      </c>
      <c r="C48" s="4">
        <v>17761</v>
      </c>
      <c r="D48" s="4">
        <v>17429</v>
      </c>
      <c r="E48" s="4">
        <v>17361</v>
      </c>
      <c r="F48" s="4">
        <v>17085</v>
      </c>
      <c r="G48" s="4">
        <v>17085</v>
      </c>
      <c r="H48" s="4">
        <v>16902</v>
      </c>
      <c r="I48" s="4">
        <v>16848</v>
      </c>
      <c r="J48" s="4">
        <v>16813</v>
      </c>
      <c r="K48" s="4">
        <v>17264</v>
      </c>
      <c r="L48" s="12">
        <f t="shared" si="1"/>
        <v>17296</v>
      </c>
    </row>
    <row r="49" spans="1:12" ht="12" customHeight="1" x14ac:dyDescent="0.2">
      <c r="A49" s="7" t="str">
        <f>'Pregnant Women Participating'!A49</f>
        <v>Texas</v>
      </c>
      <c r="B49" s="12">
        <v>185119</v>
      </c>
      <c r="C49" s="4">
        <v>179759</v>
      </c>
      <c r="D49" s="4">
        <v>178601</v>
      </c>
      <c r="E49" s="4">
        <v>175398</v>
      </c>
      <c r="F49" s="4">
        <v>174335</v>
      </c>
      <c r="G49" s="4">
        <v>175236</v>
      </c>
      <c r="H49" s="4">
        <v>174786</v>
      </c>
      <c r="I49" s="4">
        <v>172293</v>
      </c>
      <c r="J49" s="4">
        <v>172246</v>
      </c>
      <c r="K49" s="4">
        <v>172517</v>
      </c>
      <c r="L49" s="12">
        <f t="shared" si="1"/>
        <v>176029</v>
      </c>
    </row>
    <row r="50" spans="1:12" ht="12" customHeight="1" x14ac:dyDescent="0.2">
      <c r="A50" s="7" t="str">
        <f>'Pregnant Women Participating'!A50</f>
        <v>Utah</v>
      </c>
      <c r="B50" s="12">
        <v>10660</v>
      </c>
      <c r="C50" s="4">
        <v>10432</v>
      </c>
      <c r="D50" s="4">
        <v>10396</v>
      </c>
      <c r="E50" s="4">
        <v>10201</v>
      </c>
      <c r="F50" s="4">
        <v>10094</v>
      </c>
      <c r="G50" s="4">
        <v>10156</v>
      </c>
      <c r="H50" s="4">
        <v>10126</v>
      </c>
      <c r="I50" s="4">
        <v>10104</v>
      </c>
      <c r="J50" s="4">
        <v>10031</v>
      </c>
      <c r="K50" s="4">
        <v>9981</v>
      </c>
      <c r="L50" s="12">
        <f t="shared" si="1"/>
        <v>10218.1</v>
      </c>
    </row>
    <row r="51" spans="1:12" ht="12" customHeight="1" x14ac:dyDescent="0.2">
      <c r="A51" s="7" t="str">
        <f>'Pregnant Women Participating'!A51</f>
        <v>Inter-Tribal Council, AZ</v>
      </c>
      <c r="B51" s="12">
        <v>1258</v>
      </c>
      <c r="C51" s="4">
        <v>1201</v>
      </c>
      <c r="D51" s="4">
        <v>1217</v>
      </c>
      <c r="E51" s="4">
        <v>1244</v>
      </c>
      <c r="F51" s="4">
        <v>1215</v>
      </c>
      <c r="G51" s="4">
        <v>1258</v>
      </c>
      <c r="H51" s="4">
        <v>1282</v>
      </c>
      <c r="I51" s="4">
        <v>1272</v>
      </c>
      <c r="J51" s="4">
        <v>1283</v>
      </c>
      <c r="K51" s="4">
        <v>1265</v>
      </c>
      <c r="L51" s="12">
        <f t="shared" si="1"/>
        <v>1249.5</v>
      </c>
    </row>
    <row r="52" spans="1:12" ht="12" customHeight="1" x14ac:dyDescent="0.2">
      <c r="A52" s="7" t="str">
        <f>'Pregnant Women Participating'!A52</f>
        <v>Navajo Nation, AZ</v>
      </c>
      <c r="B52" s="12">
        <v>820</v>
      </c>
      <c r="C52" s="4">
        <v>775</v>
      </c>
      <c r="D52" s="4">
        <v>775</v>
      </c>
      <c r="E52" s="4">
        <v>792</v>
      </c>
      <c r="F52" s="4">
        <v>745</v>
      </c>
      <c r="G52" s="4">
        <v>737</v>
      </c>
      <c r="H52" s="4">
        <v>728</v>
      </c>
      <c r="I52" s="4">
        <v>731</v>
      </c>
      <c r="J52" s="4">
        <v>728</v>
      </c>
      <c r="K52" s="4">
        <v>724</v>
      </c>
      <c r="L52" s="12">
        <f t="shared" si="1"/>
        <v>755.5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67</v>
      </c>
      <c r="C53" s="4">
        <v>63</v>
      </c>
      <c r="D53" s="4">
        <v>59</v>
      </c>
      <c r="E53" s="4">
        <v>60</v>
      </c>
      <c r="F53" s="4">
        <v>59</v>
      </c>
      <c r="G53" s="4">
        <v>54</v>
      </c>
      <c r="H53" s="4">
        <v>56</v>
      </c>
      <c r="I53" s="4">
        <v>57</v>
      </c>
      <c r="J53" s="4">
        <v>59</v>
      </c>
      <c r="K53" s="4">
        <v>62</v>
      </c>
      <c r="L53" s="12">
        <f t="shared" si="1"/>
        <v>59.6</v>
      </c>
    </row>
    <row r="54" spans="1:12" ht="12" customHeight="1" x14ac:dyDescent="0.2">
      <c r="A54" s="7" t="str">
        <f>'Pregnant Women Participating'!A54</f>
        <v>Eight Northern Pueblos, NM</v>
      </c>
      <c r="B54" s="12">
        <v>65</v>
      </c>
      <c r="C54" s="4">
        <v>62</v>
      </c>
      <c r="D54" s="4">
        <v>65</v>
      </c>
      <c r="E54" s="4">
        <v>67</v>
      </c>
      <c r="F54" s="4">
        <v>76</v>
      </c>
      <c r="G54" s="4">
        <v>74</v>
      </c>
      <c r="H54" s="4">
        <v>88</v>
      </c>
      <c r="I54" s="4">
        <v>87</v>
      </c>
      <c r="J54" s="4">
        <v>92</v>
      </c>
      <c r="K54" s="4">
        <v>92</v>
      </c>
      <c r="L54" s="12">
        <f t="shared" si="1"/>
        <v>76.8</v>
      </c>
    </row>
    <row r="55" spans="1:12" ht="12" customHeight="1" x14ac:dyDescent="0.2">
      <c r="A55" s="7" t="str">
        <f>'Pregnant Women Participating'!A55</f>
        <v>Five Sandoval Pueblos, NM</v>
      </c>
      <c r="B55" s="12">
        <v>50</v>
      </c>
      <c r="C55" s="4">
        <v>43</v>
      </c>
      <c r="D55" s="4">
        <v>41</v>
      </c>
      <c r="E55" s="4">
        <v>45</v>
      </c>
      <c r="F55" s="4">
        <v>39</v>
      </c>
      <c r="G55" s="4">
        <v>43</v>
      </c>
      <c r="H55" s="4">
        <v>41</v>
      </c>
      <c r="I55" s="4">
        <v>36</v>
      </c>
      <c r="J55" s="4">
        <v>33</v>
      </c>
      <c r="K55" s="4">
        <v>38</v>
      </c>
      <c r="L55" s="12">
        <f t="shared" si="1"/>
        <v>40.9</v>
      </c>
    </row>
    <row r="56" spans="1:12" ht="12" customHeight="1" x14ac:dyDescent="0.2">
      <c r="A56" s="7" t="str">
        <f>'Pregnant Women Participating'!A56</f>
        <v>Isleta Pueblo, NM</v>
      </c>
      <c r="B56" s="12">
        <v>205</v>
      </c>
      <c r="C56" s="4">
        <v>193</v>
      </c>
      <c r="D56" s="4">
        <v>197</v>
      </c>
      <c r="E56" s="4">
        <v>193</v>
      </c>
      <c r="F56" s="4">
        <v>190</v>
      </c>
      <c r="G56" s="4">
        <v>184</v>
      </c>
      <c r="H56" s="4">
        <v>177</v>
      </c>
      <c r="I56" s="4">
        <v>178</v>
      </c>
      <c r="J56" s="4">
        <v>173</v>
      </c>
      <c r="K56" s="4">
        <v>173</v>
      </c>
      <c r="L56" s="12">
        <f t="shared" si="1"/>
        <v>186.3</v>
      </c>
    </row>
    <row r="57" spans="1:12" ht="12" customHeight="1" x14ac:dyDescent="0.2">
      <c r="A57" s="7" t="str">
        <f>'Pregnant Women Participating'!A57</f>
        <v>San Felipe Pueblo, NM</v>
      </c>
      <c r="B57" s="12">
        <v>44</v>
      </c>
      <c r="C57" s="4">
        <v>46</v>
      </c>
      <c r="D57" s="4">
        <v>40</v>
      </c>
      <c r="E57" s="4">
        <v>44</v>
      </c>
      <c r="F57" s="4">
        <v>45</v>
      </c>
      <c r="G57" s="4">
        <v>41</v>
      </c>
      <c r="H57" s="4">
        <v>40</v>
      </c>
      <c r="I57" s="4">
        <v>38</v>
      </c>
      <c r="J57" s="4">
        <v>37</v>
      </c>
      <c r="K57" s="4">
        <v>44</v>
      </c>
      <c r="L57" s="12">
        <f t="shared" si="1"/>
        <v>41.9</v>
      </c>
    </row>
    <row r="58" spans="1:12" ht="12" customHeight="1" x14ac:dyDescent="0.2">
      <c r="A58" s="7" t="str">
        <f>'Pregnant Women Participating'!A58</f>
        <v>Santo Domingo Tribe, NM</v>
      </c>
      <c r="B58" s="12">
        <v>21</v>
      </c>
      <c r="C58" s="4">
        <v>20</v>
      </c>
      <c r="D58" s="4">
        <v>19</v>
      </c>
      <c r="E58" s="4">
        <v>19</v>
      </c>
      <c r="F58" s="4">
        <v>17</v>
      </c>
      <c r="G58" s="4">
        <v>17</v>
      </c>
      <c r="H58" s="4">
        <v>20</v>
      </c>
      <c r="I58" s="4">
        <v>19</v>
      </c>
      <c r="J58" s="4">
        <v>18</v>
      </c>
      <c r="K58" s="4">
        <v>21</v>
      </c>
      <c r="L58" s="12">
        <f t="shared" si="1"/>
        <v>19.100000000000001</v>
      </c>
    </row>
    <row r="59" spans="1:12" ht="12" customHeight="1" x14ac:dyDescent="0.2">
      <c r="A59" s="7" t="str">
        <f>'Pregnant Women Participating'!A59</f>
        <v>Zuni Pueblo, NM</v>
      </c>
      <c r="B59" s="12">
        <v>90</v>
      </c>
      <c r="C59" s="4">
        <v>82</v>
      </c>
      <c r="D59" s="4">
        <v>83</v>
      </c>
      <c r="E59" s="4">
        <v>87</v>
      </c>
      <c r="F59" s="4">
        <v>91</v>
      </c>
      <c r="G59" s="4">
        <v>90</v>
      </c>
      <c r="H59" s="4">
        <v>84</v>
      </c>
      <c r="I59" s="4">
        <v>82</v>
      </c>
      <c r="J59" s="4">
        <v>82</v>
      </c>
      <c r="K59" s="4">
        <v>73</v>
      </c>
      <c r="L59" s="12">
        <f t="shared" si="1"/>
        <v>84.4</v>
      </c>
    </row>
    <row r="60" spans="1:12" ht="12" customHeight="1" x14ac:dyDescent="0.2">
      <c r="A60" s="7" t="str">
        <f>'Pregnant Women Participating'!A60</f>
        <v>Cherokee Nation, OK</v>
      </c>
      <c r="B60" s="12">
        <v>1348</v>
      </c>
      <c r="C60" s="4">
        <v>1305</v>
      </c>
      <c r="D60" s="4">
        <v>1332</v>
      </c>
      <c r="E60" s="4">
        <v>1310</v>
      </c>
      <c r="F60" s="4">
        <v>1280</v>
      </c>
      <c r="G60" s="4">
        <v>1240</v>
      </c>
      <c r="H60" s="4">
        <v>1247</v>
      </c>
      <c r="I60" s="4">
        <v>1259</v>
      </c>
      <c r="J60" s="4">
        <v>1251</v>
      </c>
      <c r="K60" s="4">
        <v>1298</v>
      </c>
      <c r="L60" s="12">
        <f t="shared" si="1"/>
        <v>1287</v>
      </c>
    </row>
    <row r="61" spans="1:12" ht="12" customHeight="1" x14ac:dyDescent="0.2">
      <c r="A61" s="7" t="str">
        <f>'Pregnant Women Participating'!A61</f>
        <v>Chickasaw Nation, OK</v>
      </c>
      <c r="B61" s="12">
        <v>835</v>
      </c>
      <c r="C61" s="4">
        <v>820</v>
      </c>
      <c r="D61" s="4">
        <v>838</v>
      </c>
      <c r="E61" s="4">
        <v>821</v>
      </c>
      <c r="F61" s="4">
        <v>794</v>
      </c>
      <c r="G61" s="4">
        <v>804</v>
      </c>
      <c r="H61" s="4">
        <v>779</v>
      </c>
      <c r="I61" s="4">
        <v>778</v>
      </c>
      <c r="J61" s="4">
        <v>775</v>
      </c>
      <c r="K61" s="4">
        <v>816</v>
      </c>
      <c r="L61" s="12">
        <f t="shared" si="1"/>
        <v>806</v>
      </c>
    </row>
    <row r="62" spans="1:12" ht="12" customHeight="1" x14ac:dyDescent="0.2">
      <c r="A62" s="7" t="str">
        <f>'Pregnant Women Participating'!A62</f>
        <v>Choctaw Nation, OK</v>
      </c>
      <c r="B62" s="12">
        <v>1018</v>
      </c>
      <c r="C62" s="4">
        <v>1007</v>
      </c>
      <c r="D62" s="4">
        <v>1025</v>
      </c>
      <c r="E62" s="4">
        <v>1012</v>
      </c>
      <c r="F62" s="4">
        <v>1011</v>
      </c>
      <c r="G62" s="4">
        <v>1016</v>
      </c>
      <c r="H62" s="4">
        <v>1009</v>
      </c>
      <c r="I62" s="4">
        <v>1021</v>
      </c>
      <c r="J62" s="4">
        <v>1022</v>
      </c>
      <c r="K62" s="4">
        <v>1084</v>
      </c>
      <c r="L62" s="12">
        <f t="shared" si="1"/>
        <v>1022.5</v>
      </c>
    </row>
    <row r="63" spans="1:12" ht="12" customHeight="1" x14ac:dyDescent="0.2">
      <c r="A63" s="7" t="str">
        <f>'Pregnant Women Participating'!A63</f>
        <v>Citizen Potawatomi Nation, OK</v>
      </c>
      <c r="B63" s="12">
        <v>263</v>
      </c>
      <c r="C63" s="4">
        <v>266</v>
      </c>
      <c r="D63" s="4">
        <v>265</v>
      </c>
      <c r="E63" s="4">
        <v>262</v>
      </c>
      <c r="F63" s="4">
        <v>272</v>
      </c>
      <c r="G63" s="4">
        <v>266</v>
      </c>
      <c r="H63" s="4">
        <v>250</v>
      </c>
      <c r="I63" s="4">
        <v>247</v>
      </c>
      <c r="J63" s="4">
        <v>246</v>
      </c>
      <c r="K63" s="4">
        <v>260</v>
      </c>
      <c r="L63" s="12">
        <f t="shared" si="1"/>
        <v>259.7</v>
      </c>
    </row>
    <row r="64" spans="1:12" ht="12" customHeight="1" x14ac:dyDescent="0.2">
      <c r="A64" s="7" t="str">
        <f>'Pregnant Women Participating'!A64</f>
        <v>Inter-Tribal Council, OK</v>
      </c>
      <c r="B64" s="12">
        <v>139</v>
      </c>
      <c r="C64" s="4">
        <v>136</v>
      </c>
      <c r="D64" s="4">
        <v>138</v>
      </c>
      <c r="E64" s="4">
        <v>132</v>
      </c>
      <c r="F64" s="4">
        <v>131</v>
      </c>
      <c r="G64" s="4">
        <v>133</v>
      </c>
      <c r="H64" s="4">
        <v>135</v>
      </c>
      <c r="I64" s="4">
        <v>133</v>
      </c>
      <c r="J64" s="4">
        <v>136</v>
      </c>
      <c r="K64" s="4">
        <v>146</v>
      </c>
      <c r="L64" s="12">
        <f t="shared" si="1"/>
        <v>135.9</v>
      </c>
    </row>
    <row r="65" spans="1:12" ht="12" customHeight="1" x14ac:dyDescent="0.2">
      <c r="A65" s="7" t="str">
        <f>'Pregnant Women Participating'!A65</f>
        <v>Muscogee Creek Nation, OK</v>
      </c>
      <c r="B65" s="12">
        <v>420</v>
      </c>
      <c r="C65" s="4">
        <v>407</v>
      </c>
      <c r="D65" s="4">
        <v>408</v>
      </c>
      <c r="E65" s="4">
        <v>389</v>
      </c>
      <c r="F65" s="4">
        <v>393</v>
      </c>
      <c r="G65" s="4">
        <v>408</v>
      </c>
      <c r="H65" s="4">
        <v>407</v>
      </c>
      <c r="I65" s="4">
        <v>409</v>
      </c>
      <c r="J65" s="4">
        <v>414</v>
      </c>
      <c r="K65" s="4">
        <v>402</v>
      </c>
      <c r="L65" s="12">
        <f t="shared" si="1"/>
        <v>405.7</v>
      </c>
    </row>
    <row r="66" spans="1:12" ht="12" customHeight="1" x14ac:dyDescent="0.2">
      <c r="A66" s="7" t="str">
        <f>'Pregnant Women Participating'!A66</f>
        <v>Osage Tribal Council, OK</v>
      </c>
      <c r="B66" s="12">
        <v>544</v>
      </c>
      <c r="C66" s="4">
        <v>513</v>
      </c>
      <c r="D66" s="4">
        <v>497</v>
      </c>
      <c r="E66" s="4">
        <v>496</v>
      </c>
      <c r="F66" s="4">
        <v>500</v>
      </c>
      <c r="G66" s="4">
        <v>485</v>
      </c>
      <c r="H66" s="4">
        <v>474</v>
      </c>
      <c r="I66" s="4">
        <v>471</v>
      </c>
      <c r="J66" s="4">
        <v>463</v>
      </c>
      <c r="K66" s="4">
        <v>466</v>
      </c>
      <c r="L66" s="12">
        <f t="shared" si="1"/>
        <v>490.9</v>
      </c>
    </row>
    <row r="67" spans="1:12" ht="12" customHeight="1" x14ac:dyDescent="0.2">
      <c r="A67" s="7" t="str">
        <f>'Pregnant Women Participating'!A67</f>
        <v>Otoe-Missouria Tribe, OK</v>
      </c>
      <c r="B67" s="12">
        <v>102</v>
      </c>
      <c r="C67" s="4">
        <v>102</v>
      </c>
      <c r="D67" s="4">
        <v>100</v>
      </c>
      <c r="E67" s="4">
        <v>101</v>
      </c>
      <c r="F67" s="4">
        <v>97</v>
      </c>
      <c r="G67" s="4">
        <v>104</v>
      </c>
      <c r="H67" s="4">
        <v>95</v>
      </c>
      <c r="I67" s="4">
        <v>98</v>
      </c>
      <c r="J67" s="4">
        <v>98</v>
      </c>
      <c r="K67" s="4">
        <v>104</v>
      </c>
      <c r="L67" s="12">
        <f t="shared" si="1"/>
        <v>100.1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855</v>
      </c>
      <c r="C68" s="4">
        <v>842</v>
      </c>
      <c r="D68" s="4">
        <v>814</v>
      </c>
      <c r="E68" s="4">
        <v>792</v>
      </c>
      <c r="F68" s="4">
        <v>796</v>
      </c>
      <c r="G68" s="4">
        <v>845</v>
      </c>
      <c r="H68" s="4">
        <v>827</v>
      </c>
      <c r="I68" s="4">
        <v>822</v>
      </c>
      <c r="J68" s="4">
        <v>844</v>
      </c>
      <c r="K68" s="4">
        <v>861</v>
      </c>
      <c r="L68" s="12">
        <f t="shared" si="1"/>
        <v>829.8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308254</v>
      </c>
      <c r="C69" s="14">
        <v>298623</v>
      </c>
      <c r="D69" s="14">
        <v>296473</v>
      </c>
      <c r="E69" s="14">
        <v>293331</v>
      </c>
      <c r="F69" s="14">
        <v>292001</v>
      </c>
      <c r="G69" s="14">
        <v>293280</v>
      </c>
      <c r="H69" s="14">
        <v>293373</v>
      </c>
      <c r="I69" s="14">
        <v>290474</v>
      </c>
      <c r="J69" s="14">
        <v>290294</v>
      </c>
      <c r="K69" s="14">
        <v>291369</v>
      </c>
      <c r="L69" s="15">
        <f t="shared" si="1"/>
        <v>294747.2</v>
      </c>
    </row>
    <row r="70" spans="1:12" ht="12" customHeight="1" x14ac:dyDescent="0.2">
      <c r="A70" s="7" t="str">
        <f>'Pregnant Women Participating'!A70</f>
        <v>Colorado</v>
      </c>
      <c r="B70" s="12">
        <v>19722</v>
      </c>
      <c r="C70" s="4">
        <v>19355</v>
      </c>
      <c r="D70" s="4">
        <v>19184</v>
      </c>
      <c r="E70" s="4">
        <v>19104</v>
      </c>
      <c r="F70" s="4">
        <v>19185</v>
      </c>
      <c r="G70" s="4">
        <v>19146</v>
      </c>
      <c r="H70" s="4">
        <v>19239</v>
      </c>
      <c r="I70" s="4">
        <v>18873</v>
      </c>
      <c r="J70" s="4">
        <v>18811</v>
      </c>
      <c r="K70" s="4">
        <v>18583</v>
      </c>
      <c r="L70" s="12">
        <f t="shared" si="1"/>
        <v>19120.2</v>
      </c>
    </row>
    <row r="71" spans="1:12" ht="12" customHeight="1" x14ac:dyDescent="0.2">
      <c r="A71" s="7" t="str">
        <f>'Pregnant Women Participating'!A71</f>
        <v>Kansas</v>
      </c>
      <c r="B71" s="12">
        <v>10742</v>
      </c>
      <c r="C71" s="4">
        <v>10231</v>
      </c>
      <c r="D71" s="4">
        <v>10351</v>
      </c>
      <c r="E71" s="4">
        <v>10317</v>
      </c>
      <c r="F71" s="4">
        <v>10220</v>
      </c>
      <c r="G71" s="4">
        <v>10311</v>
      </c>
      <c r="H71" s="4">
        <v>10340</v>
      </c>
      <c r="I71" s="4">
        <v>10114</v>
      </c>
      <c r="J71" s="4">
        <v>10200</v>
      </c>
      <c r="K71" s="4">
        <v>10201</v>
      </c>
      <c r="L71" s="12">
        <f t="shared" si="1"/>
        <v>10302.700000000001</v>
      </c>
    </row>
    <row r="72" spans="1:12" ht="12" customHeight="1" x14ac:dyDescent="0.2">
      <c r="A72" s="7" t="str">
        <f>'Pregnant Women Participating'!A72</f>
        <v>Missouri</v>
      </c>
      <c r="B72" s="12">
        <v>24731</v>
      </c>
      <c r="C72" s="4">
        <v>23883</v>
      </c>
      <c r="D72" s="4">
        <v>23512</v>
      </c>
      <c r="E72" s="4">
        <v>23324</v>
      </c>
      <c r="F72" s="4">
        <v>23041</v>
      </c>
      <c r="G72" s="4">
        <v>23152</v>
      </c>
      <c r="H72" s="4">
        <v>23187</v>
      </c>
      <c r="I72" s="4">
        <v>22780</v>
      </c>
      <c r="J72" s="4">
        <v>22860</v>
      </c>
      <c r="K72" s="4">
        <v>23021</v>
      </c>
      <c r="L72" s="12">
        <f t="shared" si="1"/>
        <v>23349.1</v>
      </c>
    </row>
    <row r="73" spans="1:12" ht="12" customHeight="1" x14ac:dyDescent="0.2">
      <c r="A73" s="7" t="str">
        <f>'Pregnant Women Participating'!A73</f>
        <v>Montana</v>
      </c>
      <c r="B73" s="12">
        <v>2917</v>
      </c>
      <c r="C73" s="4">
        <v>2823</v>
      </c>
      <c r="D73" s="4">
        <v>2879</v>
      </c>
      <c r="E73" s="4">
        <v>2868</v>
      </c>
      <c r="F73" s="4">
        <v>2836</v>
      </c>
      <c r="G73" s="4">
        <v>2865</v>
      </c>
      <c r="H73" s="4">
        <v>2868</v>
      </c>
      <c r="I73" s="4">
        <v>2786</v>
      </c>
      <c r="J73" s="4">
        <v>2875</v>
      </c>
      <c r="K73" s="4">
        <v>2885</v>
      </c>
      <c r="L73" s="12">
        <f t="shared" si="1"/>
        <v>2860.2</v>
      </c>
    </row>
    <row r="74" spans="1:12" ht="12" customHeight="1" x14ac:dyDescent="0.2">
      <c r="A74" s="7" t="str">
        <f>'Pregnant Women Participating'!A74</f>
        <v>Nebraska</v>
      </c>
      <c r="B74" s="12">
        <v>8103</v>
      </c>
      <c r="C74" s="4">
        <v>7875</v>
      </c>
      <c r="D74" s="4">
        <v>7839</v>
      </c>
      <c r="E74" s="4">
        <v>7846</v>
      </c>
      <c r="F74" s="4">
        <v>7669</v>
      </c>
      <c r="G74" s="4">
        <v>7720</v>
      </c>
      <c r="H74" s="4">
        <v>7685</v>
      </c>
      <c r="I74" s="4">
        <v>7532</v>
      </c>
      <c r="J74" s="4">
        <v>7502</v>
      </c>
      <c r="K74" s="4">
        <v>7507</v>
      </c>
      <c r="L74" s="12">
        <f t="shared" si="1"/>
        <v>7727.8</v>
      </c>
    </row>
    <row r="75" spans="1:12" ht="12" customHeight="1" x14ac:dyDescent="0.2">
      <c r="A75" s="7" t="str">
        <f>'Pregnant Women Participating'!A75</f>
        <v>North Dakota</v>
      </c>
      <c r="B75" s="12">
        <v>2347</v>
      </c>
      <c r="C75" s="4">
        <v>2326</v>
      </c>
      <c r="D75" s="4">
        <v>2294</v>
      </c>
      <c r="E75" s="4">
        <v>2275</v>
      </c>
      <c r="F75" s="4">
        <v>2245</v>
      </c>
      <c r="G75" s="4">
        <v>2293</v>
      </c>
      <c r="H75" s="4">
        <v>2288</v>
      </c>
      <c r="I75" s="4">
        <v>2237</v>
      </c>
      <c r="J75" s="4">
        <v>2283</v>
      </c>
      <c r="K75" s="4">
        <v>2272</v>
      </c>
      <c r="L75" s="12">
        <f t="shared" si="1"/>
        <v>2286</v>
      </c>
    </row>
    <row r="76" spans="1:12" ht="12" customHeight="1" x14ac:dyDescent="0.2">
      <c r="A76" s="7" t="str">
        <f>'Pregnant Women Participating'!A76</f>
        <v>South Dakota</v>
      </c>
      <c r="B76" s="12">
        <v>3075</v>
      </c>
      <c r="C76" s="4">
        <v>3037</v>
      </c>
      <c r="D76" s="4">
        <v>3037</v>
      </c>
      <c r="E76" s="4">
        <v>3057</v>
      </c>
      <c r="F76" s="4">
        <v>3064</v>
      </c>
      <c r="G76" s="4">
        <v>3102</v>
      </c>
      <c r="H76" s="4">
        <v>3097</v>
      </c>
      <c r="I76" s="4">
        <v>3139</v>
      </c>
      <c r="J76" s="4">
        <v>3170</v>
      </c>
      <c r="K76" s="4">
        <v>3204</v>
      </c>
      <c r="L76" s="12">
        <f t="shared" si="1"/>
        <v>3098.2</v>
      </c>
    </row>
    <row r="77" spans="1:12" ht="12" customHeight="1" x14ac:dyDescent="0.2">
      <c r="A77" s="7" t="str">
        <f>'Pregnant Women Participating'!A77</f>
        <v>Wyoming</v>
      </c>
      <c r="B77" s="12">
        <v>1694</v>
      </c>
      <c r="C77" s="4">
        <v>1662</v>
      </c>
      <c r="D77" s="4">
        <v>1676</v>
      </c>
      <c r="E77" s="4">
        <v>1673</v>
      </c>
      <c r="F77" s="4">
        <v>1644</v>
      </c>
      <c r="G77" s="4">
        <v>1659</v>
      </c>
      <c r="H77" s="4">
        <v>1643</v>
      </c>
      <c r="I77" s="4">
        <v>1636</v>
      </c>
      <c r="J77" s="4">
        <v>1623</v>
      </c>
      <c r="K77" s="4">
        <v>1635</v>
      </c>
      <c r="L77" s="12">
        <f t="shared" si="1"/>
        <v>1654.5</v>
      </c>
    </row>
    <row r="78" spans="1:12" ht="12" customHeight="1" x14ac:dyDescent="0.2">
      <c r="A78" s="7" t="str">
        <f>'Pregnant Women Participating'!A78</f>
        <v>Ute Mountain Ute Tribe, CO</v>
      </c>
      <c r="B78" s="12">
        <v>32</v>
      </c>
      <c r="C78" s="4">
        <v>25</v>
      </c>
      <c r="D78" s="4">
        <v>26</v>
      </c>
      <c r="E78" s="4">
        <v>32</v>
      </c>
      <c r="F78" s="4">
        <v>32</v>
      </c>
      <c r="G78" s="4">
        <v>31</v>
      </c>
      <c r="H78" s="4">
        <v>31</v>
      </c>
      <c r="I78" s="4">
        <v>34</v>
      </c>
      <c r="J78" s="4">
        <v>35</v>
      </c>
      <c r="K78" s="4">
        <v>30</v>
      </c>
      <c r="L78" s="12">
        <f t="shared" si="1"/>
        <v>30.8</v>
      </c>
    </row>
    <row r="79" spans="1:12" ht="12" customHeight="1" x14ac:dyDescent="0.2">
      <c r="A79" s="7" t="str">
        <f>'Pregnant Women Participating'!A79</f>
        <v>Omaha Sioux, NE</v>
      </c>
      <c r="B79" s="12">
        <v>59</v>
      </c>
      <c r="C79" s="4">
        <v>54</v>
      </c>
      <c r="D79" s="4">
        <v>53</v>
      </c>
      <c r="E79" s="4">
        <v>50</v>
      </c>
      <c r="F79" s="4">
        <v>49</v>
      </c>
      <c r="G79" s="4">
        <v>55</v>
      </c>
      <c r="H79" s="4">
        <v>57</v>
      </c>
      <c r="I79" s="4">
        <v>54</v>
      </c>
      <c r="J79" s="4">
        <v>52</v>
      </c>
      <c r="K79" s="4">
        <v>54</v>
      </c>
      <c r="L79" s="12">
        <f t="shared" si="1"/>
        <v>53.7</v>
      </c>
    </row>
    <row r="80" spans="1:12" ht="12" customHeight="1" x14ac:dyDescent="0.2">
      <c r="A80" s="7" t="str">
        <f>'Pregnant Women Participating'!A80</f>
        <v>Santee Sioux, NE</v>
      </c>
      <c r="B80" s="12">
        <v>23</v>
      </c>
      <c r="C80" s="4">
        <v>23</v>
      </c>
      <c r="D80" s="4">
        <v>22</v>
      </c>
      <c r="E80" s="4">
        <v>22</v>
      </c>
      <c r="F80" s="4">
        <v>19</v>
      </c>
      <c r="G80" s="4">
        <v>17</v>
      </c>
      <c r="H80" s="4">
        <v>17</v>
      </c>
      <c r="I80" s="4">
        <v>17</v>
      </c>
      <c r="J80" s="4">
        <v>17</v>
      </c>
      <c r="K80" s="4">
        <v>17</v>
      </c>
      <c r="L80" s="12">
        <f t="shared" si="1"/>
        <v>19.399999999999999</v>
      </c>
    </row>
    <row r="81" spans="1:12" ht="12" customHeight="1" x14ac:dyDescent="0.2">
      <c r="A81" s="7" t="str">
        <f>'Pregnant Women Participating'!A81</f>
        <v>Winnebago Tribe, NE</v>
      </c>
      <c r="B81" s="12">
        <v>31</v>
      </c>
      <c r="C81" s="4">
        <v>27</v>
      </c>
      <c r="D81" s="4">
        <v>30</v>
      </c>
      <c r="E81" s="4">
        <v>27</v>
      </c>
      <c r="F81" s="4">
        <v>26</v>
      </c>
      <c r="G81" s="4">
        <v>33</v>
      </c>
      <c r="H81" s="4">
        <v>35</v>
      </c>
      <c r="I81" s="4">
        <v>32</v>
      </c>
      <c r="J81" s="4">
        <v>37</v>
      </c>
      <c r="K81" s="4">
        <v>35</v>
      </c>
      <c r="L81" s="12">
        <f t="shared" si="1"/>
        <v>31.3</v>
      </c>
    </row>
    <row r="82" spans="1:12" ht="12" customHeight="1" x14ac:dyDescent="0.2">
      <c r="A82" s="7" t="str">
        <f>'Pregnant Women Participating'!A82</f>
        <v>Standing Rock Sioux Tribe, ND</v>
      </c>
      <c r="B82" s="12">
        <v>72</v>
      </c>
      <c r="C82" s="4">
        <v>68</v>
      </c>
      <c r="D82" s="4">
        <v>66</v>
      </c>
      <c r="E82" s="4">
        <v>64</v>
      </c>
      <c r="F82" s="4">
        <v>62</v>
      </c>
      <c r="G82" s="4">
        <v>67</v>
      </c>
      <c r="H82" s="4">
        <v>69</v>
      </c>
      <c r="I82" s="4">
        <v>65</v>
      </c>
      <c r="J82" s="4">
        <v>60</v>
      </c>
      <c r="K82" s="4">
        <v>64</v>
      </c>
      <c r="L82" s="12">
        <f t="shared" si="1"/>
        <v>65.7</v>
      </c>
    </row>
    <row r="83" spans="1:12" ht="12" customHeight="1" x14ac:dyDescent="0.2">
      <c r="A83" s="7" t="str">
        <f>'Pregnant Women Participating'!A83</f>
        <v>Three Affiliated Tribes, ND</v>
      </c>
      <c r="B83" s="12">
        <v>30</v>
      </c>
      <c r="C83" s="4">
        <v>26</v>
      </c>
      <c r="D83" s="4">
        <v>29</v>
      </c>
      <c r="E83" s="4">
        <v>28</v>
      </c>
      <c r="F83" s="4">
        <v>28</v>
      </c>
      <c r="G83" s="4">
        <v>30</v>
      </c>
      <c r="H83" s="4">
        <v>29</v>
      </c>
      <c r="I83" s="4">
        <v>30</v>
      </c>
      <c r="J83" s="4">
        <v>28</v>
      </c>
      <c r="K83" s="4">
        <v>29</v>
      </c>
      <c r="L83" s="12">
        <f t="shared" si="1"/>
        <v>28.7</v>
      </c>
    </row>
    <row r="84" spans="1:12" ht="12" customHeight="1" x14ac:dyDescent="0.2">
      <c r="A84" s="7" t="str">
        <f>'Pregnant Women Participating'!A84</f>
        <v>Cheyenne River Sioux, SD</v>
      </c>
      <c r="B84" s="12">
        <v>96</v>
      </c>
      <c r="C84" s="4">
        <v>97</v>
      </c>
      <c r="D84" s="4">
        <v>91</v>
      </c>
      <c r="E84" s="4">
        <v>95</v>
      </c>
      <c r="F84" s="4">
        <v>105</v>
      </c>
      <c r="G84" s="4">
        <v>102</v>
      </c>
      <c r="H84" s="4">
        <v>101</v>
      </c>
      <c r="I84" s="4">
        <v>96</v>
      </c>
      <c r="J84" s="4">
        <v>94</v>
      </c>
      <c r="K84" s="4">
        <v>87</v>
      </c>
      <c r="L84" s="12">
        <f t="shared" si="1"/>
        <v>96.4</v>
      </c>
    </row>
    <row r="85" spans="1:12" ht="12" customHeight="1" x14ac:dyDescent="0.2">
      <c r="A85" s="7" t="str">
        <f>'Pregnant Women Participating'!A85</f>
        <v>Rosebud Sioux, SD</v>
      </c>
      <c r="B85" s="12">
        <v>163</v>
      </c>
      <c r="C85" s="4">
        <v>159</v>
      </c>
      <c r="D85" s="4">
        <v>159</v>
      </c>
      <c r="E85" s="4">
        <v>168</v>
      </c>
      <c r="F85" s="4">
        <v>152</v>
      </c>
      <c r="G85" s="4">
        <v>161</v>
      </c>
      <c r="H85" s="4">
        <v>156</v>
      </c>
      <c r="I85" s="4">
        <v>165</v>
      </c>
      <c r="J85" s="4">
        <v>152</v>
      </c>
      <c r="K85" s="4">
        <v>168</v>
      </c>
      <c r="L85" s="12">
        <f t="shared" si="1"/>
        <v>160.30000000000001</v>
      </c>
    </row>
    <row r="86" spans="1:12" ht="12" customHeight="1" x14ac:dyDescent="0.2">
      <c r="A86" s="7" t="str">
        <f>'Pregnant Women Participating'!A86</f>
        <v>Northern Arapahoe, WY</v>
      </c>
      <c r="B86" s="12">
        <v>50</v>
      </c>
      <c r="C86" s="4">
        <v>50</v>
      </c>
      <c r="D86" s="4">
        <v>49</v>
      </c>
      <c r="E86" s="4">
        <v>49</v>
      </c>
      <c r="F86" s="4">
        <v>49</v>
      </c>
      <c r="G86" s="4">
        <v>51</v>
      </c>
      <c r="H86" s="4">
        <v>62</v>
      </c>
      <c r="I86" s="4">
        <v>61</v>
      </c>
      <c r="J86" s="4">
        <v>57</v>
      </c>
      <c r="K86" s="4">
        <v>59</v>
      </c>
      <c r="L86" s="12">
        <f t="shared" si="1"/>
        <v>53.7</v>
      </c>
    </row>
    <row r="87" spans="1:12" ht="12" customHeight="1" x14ac:dyDescent="0.2">
      <c r="A87" s="7" t="str">
        <f>'Pregnant Women Participating'!A87</f>
        <v>Shoshone Tribe, WY</v>
      </c>
      <c r="B87" s="12">
        <v>33</v>
      </c>
      <c r="C87" s="4">
        <v>26</v>
      </c>
      <c r="D87" s="4">
        <v>29</v>
      </c>
      <c r="E87" s="4">
        <v>26</v>
      </c>
      <c r="F87" s="4">
        <v>28</v>
      </c>
      <c r="G87" s="4">
        <v>27</v>
      </c>
      <c r="H87" s="4">
        <v>23</v>
      </c>
      <c r="I87" s="4">
        <v>22</v>
      </c>
      <c r="J87" s="4">
        <v>22</v>
      </c>
      <c r="K87" s="4">
        <v>22</v>
      </c>
      <c r="L87" s="12">
        <f t="shared" si="1"/>
        <v>25.8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73920</v>
      </c>
      <c r="C88" s="14">
        <v>71747</v>
      </c>
      <c r="D88" s="14">
        <v>71326</v>
      </c>
      <c r="E88" s="14">
        <v>71025</v>
      </c>
      <c r="F88" s="14">
        <v>70454</v>
      </c>
      <c r="G88" s="14">
        <v>70822</v>
      </c>
      <c r="H88" s="14">
        <v>70927</v>
      </c>
      <c r="I88" s="14">
        <v>69673</v>
      </c>
      <c r="J88" s="14">
        <v>69878</v>
      </c>
      <c r="K88" s="14">
        <v>69873</v>
      </c>
      <c r="L88" s="15">
        <f t="shared" si="1"/>
        <v>70964.5</v>
      </c>
    </row>
    <row r="89" spans="1:12" ht="12" customHeight="1" x14ac:dyDescent="0.2">
      <c r="A89" s="8" t="str">
        <f>'Pregnant Women Participating'!A89</f>
        <v>Alaska</v>
      </c>
      <c r="B89" s="12">
        <v>2833</v>
      </c>
      <c r="C89" s="4">
        <v>2784</v>
      </c>
      <c r="D89" s="4">
        <v>2754</v>
      </c>
      <c r="E89" s="4">
        <v>2751</v>
      </c>
      <c r="F89" s="4">
        <v>2714</v>
      </c>
      <c r="G89" s="4">
        <v>2729</v>
      </c>
      <c r="H89" s="4">
        <v>2693</v>
      </c>
      <c r="I89" s="4">
        <v>2717</v>
      </c>
      <c r="J89" s="4">
        <v>2705</v>
      </c>
      <c r="K89" s="4">
        <v>2743</v>
      </c>
      <c r="L89" s="12">
        <f t="shared" si="1"/>
        <v>2742.3</v>
      </c>
    </row>
    <row r="90" spans="1:12" ht="12" customHeight="1" x14ac:dyDescent="0.2">
      <c r="A90" s="8" t="str">
        <f>'Pregnant Women Participating'!A90</f>
        <v>American Samoa</v>
      </c>
      <c r="B90" s="12">
        <v>676</v>
      </c>
      <c r="C90" s="4">
        <v>683</v>
      </c>
      <c r="D90" s="4">
        <v>707</v>
      </c>
      <c r="E90" s="4">
        <v>718</v>
      </c>
      <c r="F90" s="4">
        <v>710</v>
      </c>
      <c r="G90" s="4">
        <v>692</v>
      </c>
      <c r="H90" s="4">
        <v>683</v>
      </c>
      <c r="I90" s="4">
        <v>680</v>
      </c>
      <c r="J90" s="4">
        <v>668</v>
      </c>
      <c r="K90" s="4">
        <v>663</v>
      </c>
      <c r="L90" s="12">
        <f t="shared" si="1"/>
        <v>688</v>
      </c>
    </row>
    <row r="91" spans="1:12" ht="12" customHeight="1" x14ac:dyDescent="0.2">
      <c r="A91" s="8" t="str">
        <f>'Pregnant Women Participating'!A91</f>
        <v>California</v>
      </c>
      <c r="B91" s="12">
        <v>172689</v>
      </c>
      <c r="C91" s="4">
        <v>168476</v>
      </c>
      <c r="D91" s="4">
        <v>168004</v>
      </c>
      <c r="E91" s="4">
        <v>168390</v>
      </c>
      <c r="F91" s="4">
        <v>166784</v>
      </c>
      <c r="G91" s="4">
        <v>167370</v>
      </c>
      <c r="H91" s="4">
        <v>168013</v>
      </c>
      <c r="I91" s="4">
        <v>167211</v>
      </c>
      <c r="J91" s="4">
        <v>167070</v>
      </c>
      <c r="K91" s="4">
        <v>166784</v>
      </c>
      <c r="L91" s="12">
        <f t="shared" si="1"/>
        <v>168079.1</v>
      </c>
    </row>
    <row r="92" spans="1:12" ht="12" customHeight="1" x14ac:dyDescent="0.2">
      <c r="A92" s="8" t="str">
        <f>'Pregnant Women Participating'!A92</f>
        <v>Guam</v>
      </c>
      <c r="B92" s="12">
        <v>1281</v>
      </c>
      <c r="C92" s="4">
        <v>1212</v>
      </c>
      <c r="D92" s="4">
        <v>1231</v>
      </c>
      <c r="E92" s="4">
        <v>1219</v>
      </c>
      <c r="F92" s="4">
        <v>1216</v>
      </c>
      <c r="G92" s="4">
        <v>1252</v>
      </c>
      <c r="H92" s="4">
        <v>1232</v>
      </c>
      <c r="I92" s="4">
        <v>1222</v>
      </c>
      <c r="J92" s="4">
        <v>1242</v>
      </c>
      <c r="K92" s="4">
        <v>1194</v>
      </c>
      <c r="L92" s="12">
        <f t="shared" si="1"/>
        <v>1230.0999999999999</v>
      </c>
    </row>
    <row r="93" spans="1:12" ht="12" customHeight="1" x14ac:dyDescent="0.2">
      <c r="A93" s="8" t="str">
        <f>'Pregnant Women Participating'!A93</f>
        <v>Hawaii</v>
      </c>
      <c r="B93" s="12">
        <v>4986</v>
      </c>
      <c r="C93" s="4">
        <v>4831</v>
      </c>
      <c r="D93" s="4">
        <v>4848</v>
      </c>
      <c r="E93" s="4">
        <v>4863</v>
      </c>
      <c r="F93" s="4">
        <v>4829</v>
      </c>
      <c r="G93" s="4">
        <v>4843</v>
      </c>
      <c r="H93" s="4">
        <v>4841</v>
      </c>
      <c r="I93" s="4">
        <v>4654</v>
      </c>
      <c r="J93" s="4">
        <v>4760</v>
      </c>
      <c r="K93" s="4">
        <v>4912</v>
      </c>
      <c r="L93" s="12">
        <f t="shared" si="1"/>
        <v>4836.7</v>
      </c>
    </row>
    <row r="94" spans="1:12" ht="12" customHeight="1" x14ac:dyDescent="0.2">
      <c r="A94" s="8" t="str">
        <f>'Pregnant Women Participating'!A94</f>
        <v>Idaho</v>
      </c>
      <c r="B94" s="12">
        <v>6841</v>
      </c>
      <c r="C94" s="4">
        <v>6665</v>
      </c>
      <c r="D94" s="4">
        <v>6665</v>
      </c>
      <c r="E94" s="4">
        <v>6741</v>
      </c>
      <c r="F94" s="4">
        <v>6644</v>
      </c>
      <c r="G94" s="4">
        <v>6625</v>
      </c>
      <c r="H94" s="4">
        <v>6692</v>
      </c>
      <c r="I94" s="4">
        <v>6668</v>
      </c>
      <c r="J94" s="4">
        <v>6658</v>
      </c>
      <c r="K94" s="4">
        <v>6662</v>
      </c>
      <c r="L94" s="12">
        <f t="shared" si="1"/>
        <v>6686.1</v>
      </c>
    </row>
    <row r="95" spans="1:12" ht="12" customHeight="1" x14ac:dyDescent="0.2">
      <c r="A95" s="8" t="str">
        <f>'Pregnant Women Participating'!A95</f>
        <v>Nevada</v>
      </c>
      <c r="B95" s="12">
        <v>13019</v>
      </c>
      <c r="C95" s="4">
        <v>12395</v>
      </c>
      <c r="D95" s="4">
        <v>12331</v>
      </c>
      <c r="E95" s="4">
        <v>12195</v>
      </c>
      <c r="F95" s="4">
        <v>12042</v>
      </c>
      <c r="G95" s="4">
        <v>12072</v>
      </c>
      <c r="H95" s="4">
        <v>12173</v>
      </c>
      <c r="I95" s="4">
        <v>12053</v>
      </c>
      <c r="J95" s="4">
        <v>12007</v>
      </c>
      <c r="K95" s="4">
        <v>12047</v>
      </c>
      <c r="L95" s="12">
        <f t="shared" si="1"/>
        <v>12233.4</v>
      </c>
    </row>
    <row r="96" spans="1:12" ht="12" customHeight="1" x14ac:dyDescent="0.2">
      <c r="A96" s="8" t="str">
        <f>'Pregnant Women Participating'!A96</f>
        <v>Oregon</v>
      </c>
      <c r="B96" s="12">
        <v>16390</v>
      </c>
      <c r="C96" s="4">
        <v>15993</v>
      </c>
      <c r="D96" s="4">
        <v>15914</v>
      </c>
      <c r="E96" s="4">
        <v>15844</v>
      </c>
      <c r="F96" s="4">
        <v>15734</v>
      </c>
      <c r="G96" s="4">
        <v>15871</v>
      </c>
      <c r="H96" s="4">
        <v>15892</v>
      </c>
      <c r="I96" s="4">
        <v>15678</v>
      </c>
      <c r="J96" s="4">
        <v>15610</v>
      </c>
      <c r="K96" s="4">
        <v>15713</v>
      </c>
      <c r="L96" s="12">
        <f t="shared" si="1"/>
        <v>15863.9</v>
      </c>
    </row>
    <row r="97" spans="1:12" ht="12" customHeight="1" x14ac:dyDescent="0.2">
      <c r="A97" s="8" t="str">
        <f>'Pregnant Women Participating'!A97</f>
        <v>Washington</v>
      </c>
      <c r="B97" s="12">
        <v>26760</v>
      </c>
      <c r="C97" s="4">
        <v>25933</v>
      </c>
      <c r="D97" s="4">
        <v>25660</v>
      </c>
      <c r="E97" s="4">
        <v>25735</v>
      </c>
      <c r="F97" s="4">
        <v>25528</v>
      </c>
      <c r="G97" s="4">
        <v>25700</v>
      </c>
      <c r="H97" s="4">
        <v>25588</v>
      </c>
      <c r="I97" s="4">
        <v>25383</v>
      </c>
      <c r="J97" s="4">
        <v>25184</v>
      </c>
      <c r="K97" s="4">
        <v>25421</v>
      </c>
      <c r="L97" s="12">
        <f t="shared" si="1"/>
        <v>25689.200000000001</v>
      </c>
    </row>
    <row r="98" spans="1:12" ht="12" customHeight="1" x14ac:dyDescent="0.2">
      <c r="A98" s="8" t="str">
        <f>'Pregnant Women Participating'!A98</f>
        <v>Northern Marianas</v>
      </c>
      <c r="B98" s="12">
        <v>444</v>
      </c>
      <c r="C98" s="4">
        <v>441</v>
      </c>
      <c r="D98" s="4">
        <v>433</v>
      </c>
      <c r="E98" s="4">
        <v>423</v>
      </c>
      <c r="F98" s="4">
        <v>430</v>
      </c>
      <c r="G98" s="4">
        <v>435</v>
      </c>
      <c r="H98" s="4">
        <v>397</v>
      </c>
      <c r="I98" s="4">
        <v>408</v>
      </c>
      <c r="J98" s="4">
        <v>436</v>
      </c>
      <c r="K98" s="4">
        <v>426</v>
      </c>
      <c r="L98" s="12">
        <f t="shared" si="1"/>
        <v>427.3</v>
      </c>
    </row>
    <row r="99" spans="1:12" ht="12" customHeight="1" x14ac:dyDescent="0.2">
      <c r="A99" s="8" t="str">
        <f>'Pregnant Women Participating'!A99</f>
        <v>Inter-Tribal Council, NV</v>
      </c>
      <c r="B99" s="12">
        <v>106</v>
      </c>
      <c r="C99" s="4">
        <v>105</v>
      </c>
      <c r="D99" s="4">
        <v>104</v>
      </c>
      <c r="E99" s="4">
        <v>93</v>
      </c>
      <c r="F99" s="4">
        <v>99</v>
      </c>
      <c r="G99" s="4">
        <v>98</v>
      </c>
      <c r="H99" s="4">
        <v>94</v>
      </c>
      <c r="I99" s="4">
        <v>80</v>
      </c>
      <c r="J99" s="4">
        <v>86</v>
      </c>
      <c r="K99" s="4">
        <v>86</v>
      </c>
      <c r="L99" s="12">
        <f t="shared" si="1"/>
        <v>95.1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246025</v>
      </c>
      <c r="C100" s="14">
        <v>239518</v>
      </c>
      <c r="D100" s="14">
        <v>238651</v>
      </c>
      <c r="E100" s="14">
        <v>238972</v>
      </c>
      <c r="F100" s="14">
        <v>236730</v>
      </c>
      <c r="G100" s="14">
        <v>237687</v>
      </c>
      <c r="H100" s="14">
        <v>238298</v>
      </c>
      <c r="I100" s="14">
        <v>236754</v>
      </c>
      <c r="J100" s="14">
        <v>236426</v>
      </c>
      <c r="K100" s="14">
        <v>236651</v>
      </c>
      <c r="L100" s="15">
        <f t="shared" si="1"/>
        <v>238571.2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1479744</v>
      </c>
      <c r="C101" s="23">
        <v>1439333</v>
      </c>
      <c r="D101" s="23">
        <v>1429405</v>
      </c>
      <c r="E101" s="23">
        <v>1422447</v>
      </c>
      <c r="F101" s="23">
        <v>1410888</v>
      </c>
      <c r="G101" s="23">
        <v>1419079</v>
      </c>
      <c r="H101" s="23">
        <v>1418999</v>
      </c>
      <c r="I101" s="23">
        <v>1407161</v>
      </c>
      <c r="J101" s="23">
        <v>1404540</v>
      </c>
      <c r="K101" s="23">
        <v>1406796</v>
      </c>
      <c r="L101" s="22">
        <f t="shared" si="1"/>
        <v>1423839.2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tr">
        <f>'Pregnant Women Participating'!A6</f>
        <v>Connecticut</v>
      </c>
      <c r="B6" s="12">
        <v>30948</v>
      </c>
      <c r="C6" s="4">
        <v>30659</v>
      </c>
      <c r="D6" s="4">
        <v>30411</v>
      </c>
      <c r="E6" s="4">
        <v>30274</v>
      </c>
      <c r="F6" s="4">
        <v>29920</v>
      </c>
      <c r="G6" s="4">
        <v>29963</v>
      </c>
      <c r="H6" s="4">
        <v>29832</v>
      </c>
      <c r="I6" s="4">
        <v>29804</v>
      </c>
      <c r="J6" s="4">
        <v>29684</v>
      </c>
      <c r="K6" s="4">
        <v>29234</v>
      </c>
      <c r="L6" s="12">
        <f t="shared" ref="L6:L14" si="0">IF(SUM(B6:K6)&gt;0,AVERAGE(B6:K6)," ")</f>
        <v>30072.9</v>
      </c>
    </row>
    <row r="7" spans="1:12" ht="12" customHeight="1" x14ac:dyDescent="0.2">
      <c r="A7" s="7" t="str">
        <f>'Pregnant Women Participating'!A7</f>
        <v>Maine</v>
      </c>
      <c r="B7" s="12">
        <v>11307</v>
      </c>
      <c r="C7" s="4">
        <v>11229</v>
      </c>
      <c r="D7" s="4">
        <v>11114</v>
      </c>
      <c r="E7" s="4">
        <v>11112</v>
      </c>
      <c r="F7" s="4">
        <v>10977</v>
      </c>
      <c r="G7" s="4">
        <v>11097</v>
      </c>
      <c r="H7" s="4">
        <v>11172</v>
      </c>
      <c r="I7" s="4">
        <v>11133</v>
      </c>
      <c r="J7" s="4">
        <v>11040</v>
      </c>
      <c r="K7" s="4">
        <v>10945</v>
      </c>
      <c r="L7" s="12">
        <f t="shared" si="0"/>
        <v>11112.6</v>
      </c>
    </row>
    <row r="8" spans="1:12" ht="12" customHeight="1" x14ac:dyDescent="0.2">
      <c r="A8" s="7" t="str">
        <f>'Pregnant Women Participating'!A8</f>
        <v>Massachusetts</v>
      </c>
      <c r="B8" s="12">
        <v>71484</v>
      </c>
      <c r="C8" s="4">
        <v>70696</v>
      </c>
      <c r="D8" s="4">
        <v>70339</v>
      </c>
      <c r="E8" s="4">
        <v>70620</v>
      </c>
      <c r="F8" s="4">
        <v>70277</v>
      </c>
      <c r="G8" s="4">
        <v>70772</v>
      </c>
      <c r="H8" s="4">
        <v>70836</v>
      </c>
      <c r="I8" s="4">
        <v>70643</v>
      </c>
      <c r="J8" s="4">
        <v>70034</v>
      </c>
      <c r="K8" s="4">
        <v>69881</v>
      </c>
      <c r="L8" s="12">
        <f t="shared" si="0"/>
        <v>70558.2</v>
      </c>
    </row>
    <row r="9" spans="1:12" ht="12" customHeight="1" x14ac:dyDescent="0.2">
      <c r="A9" s="7" t="str">
        <f>'Pregnant Women Participating'!A9</f>
        <v>New Hampshire</v>
      </c>
      <c r="B9" s="12">
        <v>7602</v>
      </c>
      <c r="C9" s="4">
        <v>7493</v>
      </c>
      <c r="D9" s="4">
        <v>7553</v>
      </c>
      <c r="E9" s="4">
        <v>7545</v>
      </c>
      <c r="F9" s="4">
        <v>7407</v>
      </c>
      <c r="G9" s="4">
        <v>7671</v>
      </c>
      <c r="H9" s="4">
        <v>7782</v>
      </c>
      <c r="I9" s="4">
        <v>7841</v>
      </c>
      <c r="J9" s="4">
        <v>7749</v>
      </c>
      <c r="K9" s="4">
        <v>7827</v>
      </c>
      <c r="L9" s="12">
        <f t="shared" si="0"/>
        <v>7647</v>
      </c>
    </row>
    <row r="10" spans="1:12" ht="12" customHeight="1" x14ac:dyDescent="0.2">
      <c r="A10" s="7" t="str">
        <f>'Pregnant Women Participating'!A10</f>
        <v>New York</v>
      </c>
      <c r="B10" s="12">
        <v>275851</v>
      </c>
      <c r="C10" s="4">
        <v>275074</v>
      </c>
      <c r="D10" s="4">
        <v>276438</v>
      </c>
      <c r="E10" s="4">
        <v>278510</v>
      </c>
      <c r="F10" s="4">
        <v>278522</v>
      </c>
      <c r="G10" s="4">
        <v>280927</v>
      </c>
      <c r="H10" s="4">
        <v>281617</v>
      </c>
      <c r="I10" s="4">
        <v>281887</v>
      </c>
      <c r="J10" s="4">
        <v>281375</v>
      </c>
      <c r="K10" s="4">
        <v>280813</v>
      </c>
      <c r="L10" s="12">
        <f t="shared" si="0"/>
        <v>279101.40000000002</v>
      </c>
    </row>
    <row r="11" spans="1:12" ht="12" customHeight="1" x14ac:dyDescent="0.2">
      <c r="A11" s="7" t="str">
        <f>'Pregnant Women Participating'!A11</f>
        <v>Rhode Island</v>
      </c>
      <c r="B11" s="12">
        <v>10354</v>
      </c>
      <c r="C11" s="4">
        <v>10098</v>
      </c>
      <c r="D11" s="4">
        <v>10066</v>
      </c>
      <c r="E11" s="4">
        <v>10251</v>
      </c>
      <c r="F11" s="4">
        <v>10047</v>
      </c>
      <c r="G11" s="4">
        <v>10095</v>
      </c>
      <c r="H11" s="4">
        <v>10038</v>
      </c>
      <c r="I11" s="4">
        <v>10114</v>
      </c>
      <c r="J11" s="4">
        <v>10094</v>
      </c>
      <c r="K11" s="4">
        <v>10148</v>
      </c>
      <c r="L11" s="12">
        <f t="shared" si="0"/>
        <v>10130.5</v>
      </c>
    </row>
    <row r="12" spans="1:12" ht="12" customHeight="1" x14ac:dyDescent="0.2">
      <c r="A12" s="7" t="str">
        <f>'Pregnant Women Participating'!A12</f>
        <v>Vermont</v>
      </c>
      <c r="B12" s="12">
        <v>6527</v>
      </c>
      <c r="C12" s="4">
        <v>6445</v>
      </c>
      <c r="D12" s="4">
        <v>6459</v>
      </c>
      <c r="E12" s="4">
        <v>6468</v>
      </c>
      <c r="F12" s="4">
        <v>6422</v>
      </c>
      <c r="G12" s="4">
        <v>6478</v>
      </c>
      <c r="H12" s="4">
        <v>6483</v>
      </c>
      <c r="I12" s="4">
        <v>6486</v>
      </c>
      <c r="J12" s="4">
        <v>6515</v>
      </c>
      <c r="K12" s="4">
        <v>6550</v>
      </c>
      <c r="L12" s="12">
        <f t="shared" si="0"/>
        <v>6483.3</v>
      </c>
    </row>
    <row r="13" spans="1:12" ht="12" customHeight="1" x14ac:dyDescent="0.2">
      <c r="A13" s="7" t="str">
        <f>'Pregnant Women Participating'!A13</f>
        <v>Virgin Islands</v>
      </c>
      <c r="B13" s="12">
        <v>1273</v>
      </c>
      <c r="C13" s="4">
        <v>1250</v>
      </c>
      <c r="D13" s="4">
        <v>1252</v>
      </c>
      <c r="E13" s="4">
        <v>1261</v>
      </c>
      <c r="F13" s="4">
        <v>1209</v>
      </c>
      <c r="G13" s="4">
        <v>1169</v>
      </c>
      <c r="H13" s="4">
        <v>1158</v>
      </c>
      <c r="I13" s="4">
        <v>1113</v>
      </c>
      <c r="J13" s="4">
        <v>1105</v>
      </c>
      <c r="K13" s="4">
        <v>0</v>
      </c>
      <c r="L13" s="12">
        <f t="shared" si="0"/>
        <v>1079</v>
      </c>
    </row>
    <row r="14" spans="1:12" ht="12" customHeight="1" x14ac:dyDescent="0.2">
      <c r="A14" s="7" t="str">
        <f>'Pregnant Women Participating'!A14</f>
        <v>Pleasant Point, ME</v>
      </c>
      <c r="B14" s="12">
        <v>20</v>
      </c>
      <c r="C14" s="4">
        <v>20</v>
      </c>
      <c r="D14" s="4">
        <v>18</v>
      </c>
      <c r="E14" s="4">
        <v>19</v>
      </c>
      <c r="F14" s="4">
        <v>17</v>
      </c>
      <c r="G14" s="4">
        <v>18</v>
      </c>
      <c r="H14" s="4">
        <v>18</v>
      </c>
      <c r="I14" s="4">
        <v>19</v>
      </c>
      <c r="J14" s="4">
        <v>21</v>
      </c>
      <c r="K14" s="4">
        <v>0</v>
      </c>
      <c r="L14" s="12">
        <f t="shared" si="0"/>
        <v>17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415366</v>
      </c>
      <c r="C15" s="14">
        <v>412964</v>
      </c>
      <c r="D15" s="14">
        <v>413650</v>
      </c>
      <c r="E15" s="14">
        <v>416060</v>
      </c>
      <c r="F15" s="14">
        <v>414798</v>
      </c>
      <c r="G15" s="14">
        <v>418190</v>
      </c>
      <c r="H15" s="14">
        <v>418936</v>
      </c>
      <c r="I15" s="14">
        <v>419040</v>
      </c>
      <c r="J15" s="14">
        <v>417617</v>
      </c>
      <c r="K15" s="14">
        <v>415398</v>
      </c>
      <c r="L15" s="15">
        <f t="shared" ref="L15:L101" si="1">IF(SUM(B15:K15)&gt;0,AVERAGE(B15:K15)," ")</f>
        <v>416201.9</v>
      </c>
    </row>
    <row r="16" spans="1:12" ht="12" customHeight="1" x14ac:dyDescent="0.2">
      <c r="A16" s="7" t="str">
        <f>'Pregnant Women Participating'!A16</f>
        <v>Delaware</v>
      </c>
      <c r="B16" s="12">
        <v>14254</v>
      </c>
      <c r="C16" s="4">
        <v>14199</v>
      </c>
      <c r="D16" s="4">
        <v>14164</v>
      </c>
      <c r="E16" s="4">
        <v>14130</v>
      </c>
      <c r="F16" s="4">
        <v>14172</v>
      </c>
      <c r="G16" s="4">
        <v>14227</v>
      </c>
      <c r="H16" s="4">
        <v>14130</v>
      </c>
      <c r="I16" s="4">
        <v>13963</v>
      </c>
      <c r="J16" s="4">
        <v>14040</v>
      </c>
      <c r="K16" s="4">
        <v>14134</v>
      </c>
      <c r="L16" s="12">
        <f t="shared" si="1"/>
        <v>14141.3</v>
      </c>
    </row>
    <row r="17" spans="1:12" ht="12" customHeight="1" x14ac:dyDescent="0.2">
      <c r="A17" s="7" t="str">
        <f>'Pregnant Women Participating'!A17</f>
        <v>District of Columbia</v>
      </c>
      <c r="B17" s="12">
        <v>6495</v>
      </c>
      <c r="C17" s="4">
        <v>6483</v>
      </c>
      <c r="D17" s="4">
        <v>6338</v>
      </c>
      <c r="E17" s="4">
        <v>6349</v>
      </c>
      <c r="F17" s="4">
        <v>6225</v>
      </c>
      <c r="G17" s="4">
        <v>6232</v>
      </c>
      <c r="H17" s="4">
        <v>6258</v>
      </c>
      <c r="I17" s="4">
        <v>6238</v>
      </c>
      <c r="J17" s="4">
        <v>6240</v>
      </c>
      <c r="K17" s="4">
        <v>6325</v>
      </c>
      <c r="L17" s="12">
        <f t="shared" si="1"/>
        <v>6318.3</v>
      </c>
    </row>
    <row r="18" spans="1:12" ht="12" customHeight="1" x14ac:dyDescent="0.2">
      <c r="A18" s="7" t="str">
        <f>'Pregnant Women Participating'!A18</f>
        <v>Maryland</v>
      </c>
      <c r="B18" s="12">
        <v>67198</v>
      </c>
      <c r="C18" s="4">
        <v>66498</v>
      </c>
      <c r="D18" s="4">
        <v>65895</v>
      </c>
      <c r="E18" s="4">
        <v>65061</v>
      </c>
      <c r="F18" s="4">
        <v>63929</v>
      </c>
      <c r="G18" s="4">
        <v>64600</v>
      </c>
      <c r="H18" s="4">
        <v>64674</v>
      </c>
      <c r="I18" s="4">
        <v>64889</v>
      </c>
      <c r="J18" s="4">
        <v>64935</v>
      </c>
      <c r="K18" s="4">
        <v>65291</v>
      </c>
      <c r="L18" s="12">
        <f t="shared" si="1"/>
        <v>65297</v>
      </c>
    </row>
    <row r="19" spans="1:12" ht="12" customHeight="1" x14ac:dyDescent="0.2">
      <c r="A19" s="7" t="str">
        <f>'Pregnant Women Participating'!A19</f>
        <v>New Jersey</v>
      </c>
      <c r="B19" s="12">
        <v>95471</v>
      </c>
      <c r="C19" s="4">
        <v>95198</v>
      </c>
      <c r="D19" s="4">
        <v>94810</v>
      </c>
      <c r="E19" s="4">
        <v>94082</v>
      </c>
      <c r="F19" s="4">
        <v>93924</v>
      </c>
      <c r="G19" s="4">
        <v>94253</v>
      </c>
      <c r="H19" s="4">
        <v>94294</v>
      </c>
      <c r="I19" s="4">
        <v>94805</v>
      </c>
      <c r="J19" s="4">
        <v>94862</v>
      </c>
      <c r="K19" s="4">
        <v>95349</v>
      </c>
      <c r="L19" s="12">
        <f t="shared" si="1"/>
        <v>94704.8</v>
      </c>
    </row>
    <row r="20" spans="1:12" ht="12" customHeight="1" x14ac:dyDescent="0.2">
      <c r="A20" s="7" t="str">
        <f>'Pregnant Women Participating'!A20</f>
        <v>Pennsylvania</v>
      </c>
      <c r="B20" s="12">
        <v>105199</v>
      </c>
      <c r="C20" s="4">
        <v>103459</v>
      </c>
      <c r="D20" s="4">
        <v>101494</v>
      </c>
      <c r="E20" s="4">
        <v>100333</v>
      </c>
      <c r="F20" s="4">
        <v>99566</v>
      </c>
      <c r="G20" s="4">
        <v>99619</v>
      </c>
      <c r="H20" s="4">
        <v>100171</v>
      </c>
      <c r="I20" s="4">
        <v>101099</v>
      </c>
      <c r="J20" s="4">
        <v>101110</v>
      </c>
      <c r="K20" s="4">
        <v>100918</v>
      </c>
      <c r="L20" s="12">
        <f t="shared" si="1"/>
        <v>101296.8</v>
      </c>
    </row>
    <row r="21" spans="1:12" ht="12" customHeight="1" x14ac:dyDescent="0.2">
      <c r="A21" s="7" t="str">
        <f>'Pregnant Women Participating'!A21</f>
        <v>Puerto Rico</v>
      </c>
      <c r="B21" s="12">
        <v>55580</v>
      </c>
      <c r="C21" s="4">
        <v>55246</v>
      </c>
      <c r="D21" s="4">
        <v>55297</v>
      </c>
      <c r="E21" s="4">
        <v>55184</v>
      </c>
      <c r="F21" s="4">
        <v>55215</v>
      </c>
      <c r="G21" s="4">
        <v>55451</v>
      </c>
      <c r="H21" s="4">
        <v>55631</v>
      </c>
      <c r="I21" s="4">
        <v>55659</v>
      </c>
      <c r="J21" s="4">
        <v>55576</v>
      </c>
      <c r="K21" s="4">
        <v>55623</v>
      </c>
      <c r="L21" s="12">
        <f t="shared" si="1"/>
        <v>55446.2</v>
      </c>
    </row>
    <row r="22" spans="1:12" ht="12" customHeight="1" x14ac:dyDescent="0.2">
      <c r="A22" s="7" t="str">
        <f>'Pregnant Women Participating'!A22</f>
        <v>Virginia</v>
      </c>
      <c r="B22" s="12">
        <v>56242</v>
      </c>
      <c r="C22" s="4">
        <v>55259</v>
      </c>
      <c r="D22" s="4">
        <v>54669</v>
      </c>
      <c r="E22" s="4">
        <v>54377</v>
      </c>
      <c r="F22" s="4">
        <v>54006</v>
      </c>
      <c r="G22" s="4">
        <v>53963</v>
      </c>
      <c r="H22" s="4">
        <v>53827</v>
      </c>
      <c r="I22" s="4">
        <v>53555</v>
      </c>
      <c r="J22" s="4">
        <v>53323</v>
      </c>
      <c r="K22" s="4">
        <v>53213</v>
      </c>
      <c r="L22" s="12">
        <f t="shared" si="1"/>
        <v>54243.4</v>
      </c>
    </row>
    <row r="23" spans="1:12" ht="12" customHeight="1" x14ac:dyDescent="0.2">
      <c r="A23" s="7" t="str">
        <f>'Pregnant Women Participating'!A23</f>
        <v>West Virginia</v>
      </c>
      <c r="B23" s="12">
        <v>20075</v>
      </c>
      <c r="C23" s="4">
        <v>19912</v>
      </c>
      <c r="D23" s="4">
        <v>19781</v>
      </c>
      <c r="E23" s="4">
        <v>20005</v>
      </c>
      <c r="F23" s="4">
        <v>19767</v>
      </c>
      <c r="G23" s="4">
        <v>19711</v>
      </c>
      <c r="H23" s="4">
        <v>19620</v>
      </c>
      <c r="I23" s="4">
        <v>19519</v>
      </c>
      <c r="J23" s="4">
        <v>19518</v>
      </c>
      <c r="K23" s="4">
        <v>19888</v>
      </c>
      <c r="L23" s="12">
        <f t="shared" si="1"/>
        <v>19779.599999999999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420514</v>
      </c>
      <c r="C24" s="14">
        <v>416254</v>
      </c>
      <c r="D24" s="14">
        <v>412448</v>
      </c>
      <c r="E24" s="14">
        <v>409521</v>
      </c>
      <c r="F24" s="14">
        <v>406804</v>
      </c>
      <c r="G24" s="14">
        <v>408056</v>
      </c>
      <c r="H24" s="14">
        <v>408605</v>
      </c>
      <c r="I24" s="14">
        <v>409727</v>
      </c>
      <c r="J24" s="14">
        <v>409604</v>
      </c>
      <c r="K24" s="14">
        <v>410741</v>
      </c>
      <c r="L24" s="15">
        <f t="shared" si="1"/>
        <v>411227.4</v>
      </c>
    </row>
    <row r="25" spans="1:12" ht="12" customHeight="1" x14ac:dyDescent="0.2">
      <c r="A25" s="7" t="str">
        <f>'Pregnant Women Participating'!A25</f>
        <v>Alabama</v>
      </c>
      <c r="B25" s="12">
        <v>57396</v>
      </c>
      <c r="C25" s="4">
        <v>53883</v>
      </c>
      <c r="D25" s="4">
        <v>55537</v>
      </c>
      <c r="E25" s="4">
        <v>58578</v>
      </c>
      <c r="F25" s="4">
        <v>58202</v>
      </c>
      <c r="G25" s="4">
        <v>58372</v>
      </c>
      <c r="H25" s="4">
        <v>59001</v>
      </c>
      <c r="I25" s="4">
        <v>59267</v>
      </c>
      <c r="J25" s="4">
        <v>59144</v>
      </c>
      <c r="K25" s="4">
        <v>58737</v>
      </c>
      <c r="L25" s="12">
        <f t="shared" si="1"/>
        <v>57811.7</v>
      </c>
    </row>
    <row r="26" spans="1:12" ht="12" customHeight="1" x14ac:dyDescent="0.2">
      <c r="A26" s="7" t="str">
        <f>'Pregnant Women Participating'!A26</f>
        <v>Florida</v>
      </c>
      <c r="B26" s="12">
        <v>239634</v>
      </c>
      <c r="C26" s="4">
        <v>232989</v>
      </c>
      <c r="D26" s="4">
        <v>230642</v>
      </c>
      <c r="E26" s="4">
        <v>230659</v>
      </c>
      <c r="F26" s="4">
        <v>228231</v>
      </c>
      <c r="G26" s="4">
        <v>229432</v>
      </c>
      <c r="H26" s="4">
        <v>227481</v>
      </c>
      <c r="I26" s="4">
        <v>227634</v>
      </c>
      <c r="J26" s="4">
        <v>226996</v>
      </c>
      <c r="K26" s="4">
        <v>220418</v>
      </c>
      <c r="L26" s="12">
        <f t="shared" si="1"/>
        <v>229411.6</v>
      </c>
    </row>
    <row r="27" spans="1:12" ht="12" customHeight="1" x14ac:dyDescent="0.2">
      <c r="A27" s="7" t="str">
        <f>'Pregnant Women Participating'!A27</f>
        <v>Georgia</v>
      </c>
      <c r="B27" s="12">
        <v>133216</v>
      </c>
      <c r="C27" s="4">
        <v>133961</v>
      </c>
      <c r="D27" s="4">
        <v>134123</v>
      </c>
      <c r="E27" s="4">
        <v>134755</v>
      </c>
      <c r="F27" s="4">
        <v>134370</v>
      </c>
      <c r="G27" s="4">
        <v>134189</v>
      </c>
      <c r="H27" s="4">
        <v>134038</v>
      </c>
      <c r="I27" s="4">
        <v>134246</v>
      </c>
      <c r="J27" s="4">
        <v>134308</v>
      </c>
      <c r="K27" s="4">
        <v>135422</v>
      </c>
      <c r="L27" s="12">
        <f t="shared" si="1"/>
        <v>134262.79999999999</v>
      </c>
    </row>
    <row r="28" spans="1:12" ht="12" customHeight="1" x14ac:dyDescent="0.2">
      <c r="A28" s="7" t="str">
        <f>'Pregnant Women Participating'!A28</f>
        <v>Kentucky</v>
      </c>
      <c r="B28" s="12">
        <v>59968</v>
      </c>
      <c r="C28" s="4">
        <v>59419</v>
      </c>
      <c r="D28" s="4">
        <v>58925</v>
      </c>
      <c r="E28" s="4">
        <v>58743</v>
      </c>
      <c r="F28" s="4">
        <v>58615</v>
      </c>
      <c r="G28" s="4">
        <v>58838</v>
      </c>
      <c r="H28" s="4">
        <v>58728</v>
      </c>
      <c r="I28" s="4">
        <v>58701</v>
      </c>
      <c r="J28" s="4">
        <v>58842</v>
      </c>
      <c r="K28" s="4">
        <v>59204</v>
      </c>
      <c r="L28" s="12">
        <f t="shared" si="1"/>
        <v>58998.3</v>
      </c>
    </row>
    <row r="29" spans="1:12" ht="12" customHeight="1" x14ac:dyDescent="0.2">
      <c r="A29" s="7" t="str">
        <f>'Pregnant Women Participating'!A29</f>
        <v>Mississippi</v>
      </c>
      <c r="B29" s="12">
        <v>28055</v>
      </c>
      <c r="C29" s="4">
        <v>27518</v>
      </c>
      <c r="D29" s="4">
        <v>28173</v>
      </c>
      <c r="E29" s="4">
        <v>27703</v>
      </c>
      <c r="F29" s="4">
        <v>28416</v>
      </c>
      <c r="G29" s="4">
        <v>28628</v>
      </c>
      <c r="H29" s="4">
        <v>28378</v>
      </c>
      <c r="I29" s="4">
        <v>29090</v>
      </c>
      <c r="J29" s="4">
        <v>29696</v>
      </c>
      <c r="K29" s="4">
        <v>29670</v>
      </c>
      <c r="L29" s="12">
        <f t="shared" si="1"/>
        <v>28532.7</v>
      </c>
    </row>
    <row r="30" spans="1:12" ht="12" customHeight="1" x14ac:dyDescent="0.2">
      <c r="A30" s="7" t="str">
        <f>'Pregnant Women Participating'!A30</f>
        <v>North Carolina</v>
      </c>
      <c r="B30" s="12">
        <v>149157</v>
      </c>
      <c r="C30" s="4">
        <v>147337</v>
      </c>
      <c r="D30" s="4">
        <v>146995</v>
      </c>
      <c r="E30" s="4">
        <v>147403</v>
      </c>
      <c r="F30" s="4">
        <v>146737</v>
      </c>
      <c r="G30" s="4">
        <v>147926</v>
      </c>
      <c r="H30" s="4">
        <v>147697</v>
      </c>
      <c r="I30" s="4">
        <v>148049</v>
      </c>
      <c r="J30" s="4">
        <v>148229</v>
      </c>
      <c r="K30" s="4">
        <v>148723</v>
      </c>
      <c r="L30" s="12">
        <f t="shared" si="1"/>
        <v>147825.29999999999</v>
      </c>
    </row>
    <row r="31" spans="1:12" ht="12" customHeight="1" x14ac:dyDescent="0.2">
      <c r="A31" s="7" t="str">
        <f>'Pregnant Women Participating'!A31</f>
        <v>South Carolina</v>
      </c>
      <c r="B31" s="12">
        <v>54226</v>
      </c>
      <c r="C31" s="4">
        <v>53774</v>
      </c>
      <c r="D31" s="4">
        <v>53571</v>
      </c>
      <c r="E31" s="4">
        <v>53445</v>
      </c>
      <c r="F31" s="4">
        <v>52628</v>
      </c>
      <c r="G31" s="4">
        <v>53108</v>
      </c>
      <c r="H31" s="4">
        <v>53749</v>
      </c>
      <c r="I31" s="4">
        <v>53890</v>
      </c>
      <c r="J31" s="4">
        <v>53621</v>
      </c>
      <c r="K31" s="4">
        <v>53982</v>
      </c>
      <c r="L31" s="12">
        <f t="shared" si="1"/>
        <v>53599.4</v>
      </c>
    </row>
    <row r="32" spans="1:12" ht="12" customHeight="1" x14ac:dyDescent="0.2">
      <c r="A32" s="7" t="str">
        <f>'Pregnant Women Participating'!A32</f>
        <v>Tennessee</v>
      </c>
      <c r="B32" s="12">
        <v>87630</v>
      </c>
      <c r="C32" s="4">
        <v>85628</v>
      </c>
      <c r="D32" s="4">
        <v>84865</v>
      </c>
      <c r="E32" s="4">
        <v>82957</v>
      </c>
      <c r="F32" s="4">
        <v>82942</v>
      </c>
      <c r="G32" s="4">
        <v>83697</v>
      </c>
      <c r="H32" s="4">
        <v>83393</v>
      </c>
      <c r="I32" s="4">
        <v>82547</v>
      </c>
      <c r="J32" s="4">
        <v>81495</v>
      </c>
      <c r="K32" s="4">
        <v>82569</v>
      </c>
      <c r="L32" s="12">
        <f t="shared" si="1"/>
        <v>83772.3</v>
      </c>
    </row>
    <row r="33" spans="1:12" ht="12" customHeight="1" x14ac:dyDescent="0.2">
      <c r="A33" s="7" t="str">
        <f>'Pregnant Women Participating'!A33</f>
        <v>Choctaw Indians, MS</v>
      </c>
      <c r="B33" s="12">
        <v>379</v>
      </c>
      <c r="C33" s="4">
        <v>366</v>
      </c>
      <c r="D33" s="4">
        <v>359</v>
      </c>
      <c r="E33" s="4">
        <v>347</v>
      </c>
      <c r="F33" s="4">
        <v>332</v>
      </c>
      <c r="G33" s="4">
        <v>331</v>
      </c>
      <c r="H33" s="4">
        <v>341</v>
      </c>
      <c r="I33" s="4">
        <v>282</v>
      </c>
      <c r="J33" s="4">
        <v>299</v>
      </c>
      <c r="K33" s="4">
        <v>287</v>
      </c>
      <c r="L33" s="12">
        <f t="shared" si="1"/>
        <v>332.3</v>
      </c>
    </row>
    <row r="34" spans="1:12" ht="12" customHeight="1" x14ac:dyDescent="0.2">
      <c r="A34" s="7" t="str">
        <f>'Pregnant Women Participating'!A34</f>
        <v>Eastern Cherokee, NC</v>
      </c>
      <c r="B34" s="12">
        <v>247</v>
      </c>
      <c r="C34" s="4">
        <v>250</v>
      </c>
      <c r="D34" s="4">
        <v>257</v>
      </c>
      <c r="E34" s="4">
        <v>248</v>
      </c>
      <c r="F34" s="4">
        <v>243</v>
      </c>
      <c r="G34" s="4">
        <v>250</v>
      </c>
      <c r="H34" s="4">
        <v>245</v>
      </c>
      <c r="I34" s="4">
        <v>242</v>
      </c>
      <c r="J34" s="4">
        <v>238</v>
      </c>
      <c r="K34" s="4">
        <v>238</v>
      </c>
      <c r="L34" s="12">
        <f t="shared" si="1"/>
        <v>245.8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809908</v>
      </c>
      <c r="C35" s="14">
        <v>795125</v>
      </c>
      <c r="D35" s="14">
        <v>793447</v>
      </c>
      <c r="E35" s="14">
        <v>794838</v>
      </c>
      <c r="F35" s="14">
        <v>790716</v>
      </c>
      <c r="G35" s="14">
        <v>794771</v>
      </c>
      <c r="H35" s="14">
        <v>793051</v>
      </c>
      <c r="I35" s="14">
        <v>793948</v>
      </c>
      <c r="J35" s="14">
        <v>792868</v>
      </c>
      <c r="K35" s="14">
        <v>789250</v>
      </c>
      <c r="L35" s="15">
        <f t="shared" si="1"/>
        <v>794792.2</v>
      </c>
    </row>
    <row r="36" spans="1:12" ht="12" customHeight="1" x14ac:dyDescent="0.2">
      <c r="A36" s="7" t="str">
        <f>'Pregnant Women Participating'!A36</f>
        <v>Illinois</v>
      </c>
      <c r="B36" s="12">
        <v>92416</v>
      </c>
      <c r="C36" s="4">
        <v>91149</v>
      </c>
      <c r="D36" s="4">
        <v>89800</v>
      </c>
      <c r="E36" s="4">
        <v>89909</v>
      </c>
      <c r="F36" s="4">
        <v>89274</v>
      </c>
      <c r="G36" s="4">
        <v>89581</v>
      </c>
      <c r="H36" s="4">
        <v>89868</v>
      </c>
      <c r="I36" s="4">
        <v>89863</v>
      </c>
      <c r="J36" s="4">
        <v>89695</v>
      </c>
      <c r="K36" s="4">
        <v>89660</v>
      </c>
      <c r="L36" s="12">
        <f t="shared" si="1"/>
        <v>90121.5</v>
      </c>
    </row>
    <row r="37" spans="1:12" ht="12" customHeight="1" x14ac:dyDescent="0.2">
      <c r="A37" s="7" t="str">
        <f>'Pregnant Women Participating'!A37</f>
        <v>Indiana</v>
      </c>
      <c r="B37" s="12">
        <v>87666</v>
      </c>
      <c r="C37" s="4">
        <v>86444</v>
      </c>
      <c r="D37" s="4">
        <v>85621</v>
      </c>
      <c r="E37" s="4">
        <v>85711</v>
      </c>
      <c r="F37" s="4">
        <v>84976</v>
      </c>
      <c r="G37" s="4">
        <v>85238</v>
      </c>
      <c r="H37" s="4">
        <v>85429</v>
      </c>
      <c r="I37" s="4">
        <v>85176</v>
      </c>
      <c r="J37" s="4">
        <v>85169</v>
      </c>
      <c r="K37" s="4">
        <v>85194</v>
      </c>
      <c r="L37" s="12">
        <f t="shared" si="1"/>
        <v>85662.399999999994</v>
      </c>
    </row>
    <row r="38" spans="1:12" ht="12" customHeight="1" x14ac:dyDescent="0.2">
      <c r="A38" s="7" t="str">
        <f>'Pregnant Women Participating'!A38</f>
        <v>Iowa</v>
      </c>
      <c r="B38" s="12">
        <v>35901</v>
      </c>
      <c r="C38" s="4">
        <v>35882</v>
      </c>
      <c r="D38" s="4">
        <v>35467</v>
      </c>
      <c r="E38" s="4">
        <v>35289</v>
      </c>
      <c r="F38" s="4">
        <v>35064</v>
      </c>
      <c r="G38" s="4">
        <v>35017</v>
      </c>
      <c r="H38" s="4">
        <v>35021</v>
      </c>
      <c r="I38" s="4">
        <v>34818</v>
      </c>
      <c r="J38" s="4">
        <v>34894</v>
      </c>
      <c r="K38" s="4">
        <v>34732</v>
      </c>
      <c r="L38" s="12">
        <f t="shared" si="1"/>
        <v>35208.5</v>
      </c>
    </row>
    <row r="39" spans="1:12" ht="12" customHeight="1" x14ac:dyDescent="0.2">
      <c r="A39" s="7" t="str">
        <f>'Pregnant Women Participating'!A39</f>
        <v>Michigan</v>
      </c>
      <c r="B39" s="12">
        <v>105907</v>
      </c>
      <c r="C39" s="4">
        <v>104810</v>
      </c>
      <c r="D39" s="4">
        <v>103698</v>
      </c>
      <c r="E39" s="4">
        <v>103682</v>
      </c>
      <c r="F39" s="4">
        <v>102849</v>
      </c>
      <c r="G39" s="4">
        <v>102723</v>
      </c>
      <c r="H39" s="4">
        <v>102688</v>
      </c>
      <c r="I39" s="4">
        <v>102471</v>
      </c>
      <c r="J39" s="4">
        <v>102404</v>
      </c>
      <c r="K39" s="4">
        <v>102333</v>
      </c>
      <c r="L39" s="12">
        <f t="shared" si="1"/>
        <v>103356.5</v>
      </c>
    </row>
    <row r="40" spans="1:12" ht="12" customHeight="1" x14ac:dyDescent="0.2">
      <c r="A40" s="7" t="str">
        <f>'Pregnant Women Participating'!A40</f>
        <v>Minnesota</v>
      </c>
      <c r="B40" s="12">
        <v>60623</v>
      </c>
      <c r="C40" s="4">
        <v>59943</v>
      </c>
      <c r="D40" s="4">
        <v>59442</v>
      </c>
      <c r="E40" s="4">
        <v>59307</v>
      </c>
      <c r="F40" s="4">
        <v>58715</v>
      </c>
      <c r="G40" s="4">
        <v>58849</v>
      </c>
      <c r="H40" s="4">
        <v>58932</v>
      </c>
      <c r="I40" s="4">
        <v>58749</v>
      </c>
      <c r="J40" s="4">
        <v>58900</v>
      </c>
      <c r="K40" s="4">
        <v>59133</v>
      </c>
      <c r="L40" s="12">
        <f t="shared" si="1"/>
        <v>59259.3</v>
      </c>
    </row>
    <row r="41" spans="1:12" ht="12" customHeight="1" x14ac:dyDescent="0.2">
      <c r="A41" s="7" t="str">
        <f>'Pregnant Women Participating'!A41</f>
        <v>Ohio</v>
      </c>
      <c r="B41" s="12">
        <v>98111</v>
      </c>
      <c r="C41" s="4">
        <v>96588</v>
      </c>
      <c r="D41" s="4">
        <v>95159</v>
      </c>
      <c r="E41" s="4">
        <v>93682</v>
      </c>
      <c r="F41" s="4">
        <v>93170</v>
      </c>
      <c r="G41" s="4">
        <v>93742</v>
      </c>
      <c r="H41" s="4">
        <v>93644</v>
      </c>
      <c r="I41" s="4">
        <v>93890</v>
      </c>
      <c r="J41" s="4">
        <v>92540</v>
      </c>
      <c r="K41" s="4">
        <v>94385</v>
      </c>
      <c r="L41" s="12">
        <f t="shared" si="1"/>
        <v>94491.1</v>
      </c>
    </row>
    <row r="42" spans="1:12" ht="12" customHeight="1" x14ac:dyDescent="0.2">
      <c r="A42" s="7" t="str">
        <f>'Pregnant Women Participating'!A42</f>
        <v>Wisconsin</v>
      </c>
      <c r="B42" s="12">
        <v>55751</v>
      </c>
      <c r="C42" s="4">
        <v>55247</v>
      </c>
      <c r="D42" s="4">
        <v>55070</v>
      </c>
      <c r="E42" s="4">
        <v>55280</v>
      </c>
      <c r="F42" s="4">
        <v>55116</v>
      </c>
      <c r="G42" s="4">
        <v>55168</v>
      </c>
      <c r="H42" s="4">
        <v>55113</v>
      </c>
      <c r="I42" s="4">
        <v>54931</v>
      </c>
      <c r="J42" s="4">
        <v>54180</v>
      </c>
      <c r="K42" s="4">
        <v>56906</v>
      </c>
      <c r="L42" s="12">
        <f t="shared" si="1"/>
        <v>55276.2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536375</v>
      </c>
      <c r="C43" s="14">
        <v>530063</v>
      </c>
      <c r="D43" s="14">
        <v>524257</v>
      </c>
      <c r="E43" s="14">
        <v>522860</v>
      </c>
      <c r="F43" s="14">
        <v>519164</v>
      </c>
      <c r="G43" s="14">
        <v>520318</v>
      </c>
      <c r="H43" s="14">
        <v>520695</v>
      </c>
      <c r="I43" s="14">
        <v>519898</v>
      </c>
      <c r="J43" s="14">
        <v>517782</v>
      </c>
      <c r="K43" s="14">
        <v>522343</v>
      </c>
      <c r="L43" s="15">
        <f t="shared" si="1"/>
        <v>523375.5</v>
      </c>
    </row>
    <row r="44" spans="1:12" ht="12" customHeight="1" x14ac:dyDescent="0.2">
      <c r="A44" s="7" t="str">
        <f>'Pregnant Women Participating'!A44</f>
        <v>Arizona</v>
      </c>
      <c r="B44" s="12">
        <v>85567</v>
      </c>
      <c r="C44" s="4">
        <v>84966</v>
      </c>
      <c r="D44" s="4">
        <v>85209</v>
      </c>
      <c r="E44" s="4">
        <v>85249</v>
      </c>
      <c r="F44" s="4">
        <v>85170</v>
      </c>
      <c r="G44" s="4">
        <v>85973</v>
      </c>
      <c r="H44" s="4">
        <v>86935</v>
      </c>
      <c r="I44" s="4">
        <v>87527</v>
      </c>
      <c r="J44" s="4">
        <v>88057</v>
      </c>
      <c r="K44" s="4">
        <v>88064</v>
      </c>
      <c r="L44" s="12">
        <f t="shared" si="1"/>
        <v>86271.7</v>
      </c>
    </row>
    <row r="45" spans="1:12" ht="12" customHeight="1" x14ac:dyDescent="0.2">
      <c r="A45" s="7" t="str">
        <f>'Pregnant Women Participating'!A45</f>
        <v>Arkansas</v>
      </c>
      <c r="B45" s="12">
        <v>33986</v>
      </c>
      <c r="C45" s="4">
        <v>31250</v>
      </c>
      <c r="D45" s="4">
        <v>29715</v>
      </c>
      <c r="E45" s="4">
        <v>31598</v>
      </c>
      <c r="F45" s="4">
        <v>32565</v>
      </c>
      <c r="G45" s="4">
        <v>31285</v>
      </c>
      <c r="H45" s="4">
        <v>32271</v>
      </c>
      <c r="I45" s="4">
        <v>32776</v>
      </c>
      <c r="J45" s="4">
        <v>32292</v>
      </c>
      <c r="K45" s="4">
        <v>32395</v>
      </c>
      <c r="L45" s="12">
        <f t="shared" si="1"/>
        <v>32013.3</v>
      </c>
    </row>
    <row r="46" spans="1:12" ht="12" customHeight="1" x14ac:dyDescent="0.2">
      <c r="A46" s="7" t="str">
        <f>'Pregnant Women Participating'!A46</f>
        <v>Louisiana</v>
      </c>
      <c r="B46" s="12">
        <v>51441</v>
      </c>
      <c r="C46" s="4">
        <v>50485</v>
      </c>
      <c r="D46" s="4">
        <v>49855</v>
      </c>
      <c r="E46" s="4">
        <v>49811</v>
      </c>
      <c r="F46" s="4">
        <v>50139</v>
      </c>
      <c r="G46" s="4">
        <v>50896</v>
      </c>
      <c r="H46" s="4">
        <v>51346</v>
      </c>
      <c r="I46" s="4">
        <v>51636</v>
      </c>
      <c r="J46" s="4">
        <v>52920</v>
      </c>
      <c r="K46" s="4">
        <v>53416</v>
      </c>
      <c r="L46" s="12">
        <f t="shared" si="1"/>
        <v>51194.5</v>
      </c>
    </row>
    <row r="47" spans="1:12" ht="12" customHeight="1" x14ac:dyDescent="0.2">
      <c r="A47" s="7" t="str">
        <f>'Pregnant Women Participating'!A47</f>
        <v>New Mexico</v>
      </c>
      <c r="B47" s="12">
        <v>23872</v>
      </c>
      <c r="C47" s="4">
        <v>22340</v>
      </c>
      <c r="D47" s="4">
        <v>21509</v>
      </c>
      <c r="E47" s="4">
        <v>22811</v>
      </c>
      <c r="F47" s="4">
        <v>23301</v>
      </c>
      <c r="G47" s="4">
        <v>23067</v>
      </c>
      <c r="H47" s="4">
        <v>23382</v>
      </c>
      <c r="I47" s="4">
        <v>23390</v>
      </c>
      <c r="J47" s="4">
        <v>23199</v>
      </c>
      <c r="K47" s="4">
        <v>23881</v>
      </c>
      <c r="L47" s="12">
        <f t="shared" si="1"/>
        <v>23075.200000000001</v>
      </c>
    </row>
    <row r="48" spans="1:12" ht="12" customHeight="1" x14ac:dyDescent="0.2">
      <c r="A48" s="7" t="str">
        <f>'Pregnant Women Participating'!A48</f>
        <v>Oklahoma</v>
      </c>
      <c r="B48" s="12">
        <v>39230</v>
      </c>
      <c r="C48" s="4">
        <v>38426</v>
      </c>
      <c r="D48" s="4">
        <v>37518</v>
      </c>
      <c r="E48" s="4">
        <v>37170</v>
      </c>
      <c r="F48" s="4">
        <v>37014</v>
      </c>
      <c r="G48" s="4">
        <v>37014</v>
      </c>
      <c r="H48" s="4">
        <v>36773</v>
      </c>
      <c r="I48" s="4">
        <v>36787</v>
      </c>
      <c r="J48" s="4">
        <v>37342</v>
      </c>
      <c r="K48" s="4">
        <v>36575</v>
      </c>
      <c r="L48" s="12">
        <f t="shared" si="1"/>
        <v>37384.9</v>
      </c>
    </row>
    <row r="49" spans="1:12" ht="12" customHeight="1" x14ac:dyDescent="0.2">
      <c r="A49" s="7" t="str">
        <f>'Pregnant Women Participating'!A49</f>
        <v>Texas</v>
      </c>
      <c r="B49" s="12">
        <v>415840</v>
      </c>
      <c r="C49" s="4">
        <v>411432</v>
      </c>
      <c r="D49" s="4">
        <v>404722</v>
      </c>
      <c r="E49" s="4">
        <v>400057</v>
      </c>
      <c r="F49" s="4">
        <v>399697</v>
      </c>
      <c r="G49" s="4">
        <v>402446</v>
      </c>
      <c r="H49" s="4">
        <v>402386</v>
      </c>
      <c r="I49" s="4">
        <v>399611</v>
      </c>
      <c r="J49" s="4">
        <v>400961</v>
      </c>
      <c r="K49" s="4">
        <v>400932</v>
      </c>
      <c r="L49" s="12">
        <f t="shared" si="1"/>
        <v>403808.4</v>
      </c>
    </row>
    <row r="50" spans="1:12" ht="12" customHeight="1" x14ac:dyDescent="0.2">
      <c r="A50" s="7" t="str">
        <f>'Pregnant Women Participating'!A50</f>
        <v>Utah</v>
      </c>
      <c r="B50" s="12">
        <v>26824</v>
      </c>
      <c r="C50" s="4">
        <v>26464</v>
      </c>
      <c r="D50" s="4">
        <v>26045</v>
      </c>
      <c r="E50" s="4">
        <v>25775</v>
      </c>
      <c r="F50" s="4">
        <v>25767</v>
      </c>
      <c r="G50" s="4">
        <v>25882</v>
      </c>
      <c r="H50" s="4">
        <v>25750</v>
      </c>
      <c r="I50" s="4">
        <v>25551</v>
      </c>
      <c r="J50" s="4">
        <v>25650</v>
      </c>
      <c r="K50" s="4">
        <v>25518</v>
      </c>
      <c r="L50" s="12">
        <f t="shared" si="1"/>
        <v>25922.6</v>
      </c>
    </row>
    <row r="51" spans="1:12" ht="12" customHeight="1" x14ac:dyDescent="0.2">
      <c r="A51" s="7" t="str">
        <f>'Pregnant Women Participating'!A51</f>
        <v>Inter-Tribal Council, AZ</v>
      </c>
      <c r="B51" s="12">
        <v>4241</v>
      </c>
      <c r="C51" s="4">
        <v>4053</v>
      </c>
      <c r="D51" s="4">
        <v>4041</v>
      </c>
      <c r="E51" s="4">
        <v>4096</v>
      </c>
      <c r="F51" s="4">
        <v>4083</v>
      </c>
      <c r="G51" s="4">
        <v>4110</v>
      </c>
      <c r="H51" s="4">
        <v>4077</v>
      </c>
      <c r="I51" s="4">
        <v>4092</v>
      </c>
      <c r="J51" s="4">
        <v>4114</v>
      </c>
      <c r="K51" s="4">
        <v>4091</v>
      </c>
      <c r="L51" s="12">
        <f t="shared" si="1"/>
        <v>4099.8</v>
      </c>
    </row>
    <row r="52" spans="1:12" ht="12" customHeight="1" x14ac:dyDescent="0.2">
      <c r="A52" s="7" t="str">
        <f>'Pregnant Women Participating'!A52</f>
        <v>Navajo Nation, AZ</v>
      </c>
      <c r="B52" s="12">
        <v>2395</v>
      </c>
      <c r="C52" s="4">
        <v>2326</v>
      </c>
      <c r="D52" s="4">
        <v>2364</v>
      </c>
      <c r="E52" s="4">
        <v>2449</v>
      </c>
      <c r="F52" s="4">
        <v>2305</v>
      </c>
      <c r="G52" s="4">
        <v>2342</v>
      </c>
      <c r="H52" s="4">
        <v>2286</v>
      </c>
      <c r="I52" s="4">
        <v>2304</v>
      </c>
      <c r="J52" s="4">
        <v>2366</v>
      </c>
      <c r="K52" s="4">
        <v>2335</v>
      </c>
      <c r="L52" s="12">
        <f t="shared" si="1"/>
        <v>2347.1999999999998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161</v>
      </c>
      <c r="C53" s="4">
        <v>189</v>
      </c>
      <c r="D53" s="4">
        <v>175</v>
      </c>
      <c r="E53" s="4">
        <v>165</v>
      </c>
      <c r="F53" s="4">
        <v>176</v>
      </c>
      <c r="G53" s="4">
        <v>177</v>
      </c>
      <c r="H53" s="4">
        <v>164</v>
      </c>
      <c r="I53" s="4">
        <v>180</v>
      </c>
      <c r="J53" s="4">
        <v>175</v>
      </c>
      <c r="K53" s="4">
        <v>187</v>
      </c>
      <c r="L53" s="12">
        <f t="shared" si="1"/>
        <v>174.9</v>
      </c>
    </row>
    <row r="54" spans="1:12" ht="12" customHeight="1" x14ac:dyDescent="0.2">
      <c r="A54" s="7" t="str">
        <f>'Pregnant Women Participating'!A54</f>
        <v>Eight Northern Pueblos, NM</v>
      </c>
      <c r="B54" s="12">
        <v>157</v>
      </c>
      <c r="C54" s="4">
        <v>174</v>
      </c>
      <c r="D54" s="4">
        <v>174</v>
      </c>
      <c r="E54" s="4">
        <v>161</v>
      </c>
      <c r="F54" s="4">
        <v>171</v>
      </c>
      <c r="G54" s="4">
        <v>176</v>
      </c>
      <c r="H54" s="4">
        <v>169</v>
      </c>
      <c r="I54" s="4">
        <v>172</v>
      </c>
      <c r="J54" s="4">
        <v>171</v>
      </c>
      <c r="K54" s="4">
        <v>176</v>
      </c>
      <c r="L54" s="12">
        <f t="shared" si="1"/>
        <v>170.1</v>
      </c>
    </row>
    <row r="55" spans="1:12" ht="12" customHeight="1" x14ac:dyDescent="0.2">
      <c r="A55" s="7" t="str">
        <f>'Pregnant Women Participating'!A55</f>
        <v>Five Sandoval Pueblos, NM</v>
      </c>
      <c r="B55" s="12">
        <v>90</v>
      </c>
      <c r="C55" s="4">
        <v>91</v>
      </c>
      <c r="D55" s="4">
        <v>88</v>
      </c>
      <c r="E55" s="4">
        <v>96</v>
      </c>
      <c r="F55" s="4">
        <v>94</v>
      </c>
      <c r="G55" s="4">
        <v>99</v>
      </c>
      <c r="H55" s="4">
        <v>89</v>
      </c>
      <c r="I55" s="4">
        <v>88</v>
      </c>
      <c r="J55" s="4">
        <v>86</v>
      </c>
      <c r="K55" s="4">
        <v>99</v>
      </c>
      <c r="L55" s="12">
        <f t="shared" si="1"/>
        <v>92</v>
      </c>
    </row>
    <row r="56" spans="1:12" ht="12" customHeight="1" x14ac:dyDescent="0.2">
      <c r="A56" s="7" t="str">
        <f>'Pregnant Women Participating'!A56</f>
        <v>Isleta Pueblo, NM</v>
      </c>
      <c r="B56" s="12">
        <v>561</v>
      </c>
      <c r="C56" s="4">
        <v>527</v>
      </c>
      <c r="D56" s="4">
        <v>524</v>
      </c>
      <c r="E56" s="4">
        <v>538</v>
      </c>
      <c r="F56" s="4">
        <v>535</v>
      </c>
      <c r="G56" s="4">
        <v>541</v>
      </c>
      <c r="H56" s="4">
        <v>532</v>
      </c>
      <c r="I56" s="4">
        <v>537</v>
      </c>
      <c r="J56" s="4">
        <v>522</v>
      </c>
      <c r="K56" s="4">
        <v>544</v>
      </c>
      <c r="L56" s="12">
        <f t="shared" si="1"/>
        <v>536.1</v>
      </c>
    </row>
    <row r="57" spans="1:12" ht="12" customHeight="1" x14ac:dyDescent="0.2">
      <c r="A57" s="7" t="str">
        <f>'Pregnant Women Participating'!A57</f>
        <v>San Felipe Pueblo, NM</v>
      </c>
      <c r="B57" s="12">
        <v>110</v>
      </c>
      <c r="C57" s="4">
        <v>114</v>
      </c>
      <c r="D57" s="4">
        <v>93</v>
      </c>
      <c r="E57" s="4">
        <v>113</v>
      </c>
      <c r="F57" s="4">
        <v>116</v>
      </c>
      <c r="G57" s="4">
        <v>113</v>
      </c>
      <c r="H57" s="4">
        <v>110</v>
      </c>
      <c r="I57" s="4">
        <v>108</v>
      </c>
      <c r="J57" s="4">
        <v>117</v>
      </c>
      <c r="K57" s="4">
        <v>116</v>
      </c>
      <c r="L57" s="12">
        <f t="shared" si="1"/>
        <v>111</v>
      </c>
    </row>
    <row r="58" spans="1:12" ht="12" customHeight="1" x14ac:dyDescent="0.2">
      <c r="A58" s="7" t="str">
        <f>'Pregnant Women Participating'!A58</f>
        <v>Santo Domingo Tribe, NM</v>
      </c>
      <c r="B58" s="12">
        <v>87</v>
      </c>
      <c r="C58" s="4">
        <v>87</v>
      </c>
      <c r="D58" s="4">
        <v>83</v>
      </c>
      <c r="E58" s="4">
        <v>84</v>
      </c>
      <c r="F58" s="4">
        <v>92</v>
      </c>
      <c r="G58" s="4">
        <v>93</v>
      </c>
      <c r="H58" s="4">
        <v>89</v>
      </c>
      <c r="I58" s="4">
        <v>91</v>
      </c>
      <c r="J58" s="4">
        <v>93</v>
      </c>
      <c r="K58" s="4">
        <v>97</v>
      </c>
      <c r="L58" s="12">
        <f t="shared" si="1"/>
        <v>89.6</v>
      </c>
    </row>
    <row r="59" spans="1:12" ht="12" customHeight="1" x14ac:dyDescent="0.2">
      <c r="A59" s="7" t="str">
        <f>'Pregnant Women Participating'!A59</f>
        <v>Zuni Pueblo, NM</v>
      </c>
      <c r="B59" s="12">
        <v>267</v>
      </c>
      <c r="C59" s="4">
        <v>277</v>
      </c>
      <c r="D59" s="4">
        <v>277</v>
      </c>
      <c r="E59" s="4">
        <v>263</v>
      </c>
      <c r="F59" s="4">
        <v>267</v>
      </c>
      <c r="G59" s="4">
        <v>278</v>
      </c>
      <c r="H59" s="4">
        <v>244</v>
      </c>
      <c r="I59" s="4">
        <v>249</v>
      </c>
      <c r="J59" s="4">
        <v>233</v>
      </c>
      <c r="K59" s="4">
        <v>254</v>
      </c>
      <c r="L59" s="12">
        <f t="shared" si="1"/>
        <v>260.89999999999998</v>
      </c>
    </row>
    <row r="60" spans="1:12" ht="12" customHeight="1" x14ac:dyDescent="0.2">
      <c r="A60" s="7" t="str">
        <f>'Pregnant Women Participating'!A60</f>
        <v>Cherokee Nation, OK</v>
      </c>
      <c r="B60" s="12">
        <v>3189</v>
      </c>
      <c r="C60" s="4">
        <v>3184</v>
      </c>
      <c r="D60" s="4">
        <v>3186</v>
      </c>
      <c r="E60" s="4">
        <v>3142</v>
      </c>
      <c r="F60" s="4">
        <v>3114</v>
      </c>
      <c r="G60" s="4">
        <v>3057</v>
      </c>
      <c r="H60" s="4">
        <v>3139</v>
      </c>
      <c r="I60" s="4">
        <v>3141</v>
      </c>
      <c r="J60" s="4">
        <v>3126</v>
      </c>
      <c r="K60" s="4">
        <v>3121</v>
      </c>
      <c r="L60" s="12">
        <f t="shared" si="1"/>
        <v>3139.9</v>
      </c>
    </row>
    <row r="61" spans="1:12" ht="12" customHeight="1" x14ac:dyDescent="0.2">
      <c r="A61" s="7" t="str">
        <f>'Pregnant Women Participating'!A61</f>
        <v>Chickasaw Nation, OK</v>
      </c>
      <c r="B61" s="12">
        <v>2147</v>
      </c>
      <c r="C61" s="4">
        <v>2119</v>
      </c>
      <c r="D61" s="4">
        <v>2076</v>
      </c>
      <c r="E61" s="4">
        <v>2122</v>
      </c>
      <c r="F61" s="4">
        <v>2087</v>
      </c>
      <c r="G61" s="4">
        <v>2099</v>
      </c>
      <c r="H61" s="4">
        <v>2099</v>
      </c>
      <c r="I61" s="4">
        <v>2108</v>
      </c>
      <c r="J61" s="4">
        <v>2118</v>
      </c>
      <c r="K61" s="4">
        <v>2084</v>
      </c>
      <c r="L61" s="12">
        <f t="shared" si="1"/>
        <v>2105.9</v>
      </c>
    </row>
    <row r="62" spans="1:12" ht="12" customHeight="1" x14ac:dyDescent="0.2">
      <c r="A62" s="7" t="str">
        <f>'Pregnant Women Participating'!A62</f>
        <v>Choctaw Nation, OK</v>
      </c>
      <c r="B62" s="12">
        <v>3026</v>
      </c>
      <c r="C62" s="4">
        <v>2966</v>
      </c>
      <c r="D62" s="4">
        <v>2950</v>
      </c>
      <c r="E62" s="4">
        <v>2965</v>
      </c>
      <c r="F62" s="4">
        <v>2932</v>
      </c>
      <c r="G62" s="4">
        <v>2890</v>
      </c>
      <c r="H62" s="4">
        <v>2879</v>
      </c>
      <c r="I62" s="4">
        <v>2848</v>
      </c>
      <c r="J62" s="4">
        <v>2830</v>
      </c>
      <c r="K62" s="4">
        <v>2819</v>
      </c>
      <c r="L62" s="12">
        <f t="shared" si="1"/>
        <v>2910.5</v>
      </c>
    </row>
    <row r="63" spans="1:12" ht="12" customHeight="1" x14ac:dyDescent="0.2">
      <c r="A63" s="7" t="str">
        <f>'Pregnant Women Participating'!A63</f>
        <v>Citizen Potawatomi Nation, OK</v>
      </c>
      <c r="B63" s="12">
        <v>708</v>
      </c>
      <c r="C63" s="4">
        <v>705</v>
      </c>
      <c r="D63" s="4">
        <v>697</v>
      </c>
      <c r="E63" s="4">
        <v>686</v>
      </c>
      <c r="F63" s="4">
        <v>688</v>
      </c>
      <c r="G63" s="4">
        <v>681</v>
      </c>
      <c r="H63" s="4">
        <v>674</v>
      </c>
      <c r="I63" s="4">
        <v>663</v>
      </c>
      <c r="J63" s="4">
        <v>670</v>
      </c>
      <c r="K63" s="4">
        <v>670</v>
      </c>
      <c r="L63" s="12">
        <f t="shared" si="1"/>
        <v>684.2</v>
      </c>
    </row>
    <row r="64" spans="1:12" ht="12" customHeight="1" x14ac:dyDescent="0.2">
      <c r="A64" s="7" t="str">
        <f>'Pregnant Women Participating'!A64</f>
        <v>Inter-Tribal Council, OK</v>
      </c>
      <c r="B64" s="12">
        <v>353</v>
      </c>
      <c r="C64" s="4">
        <v>351</v>
      </c>
      <c r="D64" s="4">
        <v>344</v>
      </c>
      <c r="E64" s="4">
        <v>341</v>
      </c>
      <c r="F64" s="4">
        <v>349</v>
      </c>
      <c r="G64" s="4">
        <v>333</v>
      </c>
      <c r="H64" s="4">
        <v>337</v>
      </c>
      <c r="I64" s="4">
        <v>326</v>
      </c>
      <c r="J64" s="4">
        <v>335</v>
      </c>
      <c r="K64" s="4">
        <v>327</v>
      </c>
      <c r="L64" s="12">
        <f t="shared" si="1"/>
        <v>339.6</v>
      </c>
    </row>
    <row r="65" spans="1:12" ht="12" customHeight="1" x14ac:dyDescent="0.2">
      <c r="A65" s="7" t="str">
        <f>'Pregnant Women Participating'!A65</f>
        <v>Muscogee Creek Nation, OK</v>
      </c>
      <c r="B65" s="12">
        <v>1265</v>
      </c>
      <c r="C65" s="4">
        <v>1224</v>
      </c>
      <c r="D65" s="4">
        <v>1196</v>
      </c>
      <c r="E65" s="4">
        <v>1198</v>
      </c>
      <c r="F65" s="4">
        <v>1178</v>
      </c>
      <c r="G65" s="4">
        <v>1170</v>
      </c>
      <c r="H65" s="4">
        <v>1135</v>
      </c>
      <c r="I65" s="4">
        <v>1143</v>
      </c>
      <c r="J65" s="4">
        <v>1136</v>
      </c>
      <c r="K65" s="4">
        <v>1146</v>
      </c>
      <c r="L65" s="12">
        <f t="shared" si="1"/>
        <v>1179.0999999999999</v>
      </c>
    </row>
    <row r="66" spans="1:12" ht="12" customHeight="1" x14ac:dyDescent="0.2">
      <c r="A66" s="7" t="str">
        <f>'Pregnant Women Participating'!A66</f>
        <v>Osage Tribal Council, OK</v>
      </c>
      <c r="B66" s="12">
        <v>1696</v>
      </c>
      <c r="C66" s="4">
        <v>1668</v>
      </c>
      <c r="D66" s="4">
        <v>1637</v>
      </c>
      <c r="E66" s="4">
        <v>1597</v>
      </c>
      <c r="F66" s="4">
        <v>1564</v>
      </c>
      <c r="G66" s="4">
        <v>1530</v>
      </c>
      <c r="H66" s="4">
        <v>1502</v>
      </c>
      <c r="I66" s="4">
        <v>1514</v>
      </c>
      <c r="J66" s="4">
        <v>1529</v>
      </c>
      <c r="K66" s="4">
        <v>1470</v>
      </c>
      <c r="L66" s="12">
        <f t="shared" si="1"/>
        <v>1570.7</v>
      </c>
    </row>
    <row r="67" spans="1:12" ht="12" customHeight="1" x14ac:dyDescent="0.2">
      <c r="A67" s="7" t="str">
        <f>'Pregnant Women Participating'!A67</f>
        <v>Otoe-Missouria Tribe, OK</v>
      </c>
      <c r="B67" s="12">
        <v>224</v>
      </c>
      <c r="C67" s="4">
        <v>218</v>
      </c>
      <c r="D67" s="4">
        <v>218</v>
      </c>
      <c r="E67" s="4">
        <v>213</v>
      </c>
      <c r="F67" s="4">
        <v>205</v>
      </c>
      <c r="G67" s="4">
        <v>209</v>
      </c>
      <c r="H67" s="4">
        <v>203</v>
      </c>
      <c r="I67" s="4">
        <v>199</v>
      </c>
      <c r="J67" s="4">
        <v>218</v>
      </c>
      <c r="K67" s="4">
        <v>217</v>
      </c>
      <c r="L67" s="12">
        <f t="shared" si="1"/>
        <v>212.4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2299</v>
      </c>
      <c r="C68" s="4">
        <v>2263</v>
      </c>
      <c r="D68" s="4">
        <v>2265</v>
      </c>
      <c r="E68" s="4">
        <v>2263</v>
      </c>
      <c r="F68" s="4">
        <v>2291</v>
      </c>
      <c r="G68" s="4">
        <v>2314</v>
      </c>
      <c r="H68" s="4">
        <v>2332</v>
      </c>
      <c r="I68" s="4">
        <v>2335</v>
      </c>
      <c r="J68" s="4">
        <v>2311</v>
      </c>
      <c r="K68" s="4">
        <v>2300</v>
      </c>
      <c r="L68" s="12">
        <f t="shared" si="1"/>
        <v>2297.3000000000002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699736</v>
      </c>
      <c r="C69" s="14">
        <v>687899</v>
      </c>
      <c r="D69" s="14">
        <v>676961</v>
      </c>
      <c r="E69" s="14">
        <v>674963</v>
      </c>
      <c r="F69" s="14">
        <v>675900</v>
      </c>
      <c r="G69" s="14">
        <v>678775</v>
      </c>
      <c r="H69" s="14">
        <v>680903</v>
      </c>
      <c r="I69" s="14">
        <v>679376</v>
      </c>
      <c r="J69" s="14">
        <v>682571</v>
      </c>
      <c r="K69" s="14">
        <v>682834</v>
      </c>
      <c r="L69" s="15">
        <f t="shared" si="1"/>
        <v>681991.8</v>
      </c>
    </row>
    <row r="70" spans="1:12" ht="12" customHeight="1" x14ac:dyDescent="0.2">
      <c r="A70" s="7" t="str">
        <f>'Pregnant Women Participating'!A70</f>
        <v>Colorado</v>
      </c>
      <c r="B70" s="12">
        <v>55921</v>
      </c>
      <c r="C70" s="4">
        <v>55764</v>
      </c>
      <c r="D70" s="4">
        <v>55653</v>
      </c>
      <c r="E70" s="4">
        <v>55663</v>
      </c>
      <c r="F70" s="4">
        <v>55467</v>
      </c>
      <c r="G70" s="4">
        <v>55916</v>
      </c>
      <c r="H70" s="4">
        <v>55815</v>
      </c>
      <c r="I70" s="4">
        <v>55737</v>
      </c>
      <c r="J70" s="4">
        <v>55861</v>
      </c>
      <c r="K70" s="4">
        <v>55895</v>
      </c>
      <c r="L70" s="12">
        <f t="shared" si="1"/>
        <v>55769.2</v>
      </c>
    </row>
    <row r="71" spans="1:12" ht="12" customHeight="1" x14ac:dyDescent="0.2">
      <c r="A71" s="7" t="str">
        <f>'Pregnant Women Participating'!A71</f>
        <v>Kansas</v>
      </c>
      <c r="B71" s="12">
        <v>27868</v>
      </c>
      <c r="C71" s="4">
        <v>27058</v>
      </c>
      <c r="D71" s="4">
        <v>26911</v>
      </c>
      <c r="E71" s="4">
        <v>26976</v>
      </c>
      <c r="F71" s="4">
        <v>26727</v>
      </c>
      <c r="G71" s="4">
        <v>26974</v>
      </c>
      <c r="H71" s="4">
        <v>27168</v>
      </c>
      <c r="I71" s="4">
        <v>27050</v>
      </c>
      <c r="J71" s="4">
        <v>27035</v>
      </c>
      <c r="K71" s="4">
        <v>26936</v>
      </c>
      <c r="L71" s="12">
        <f t="shared" si="1"/>
        <v>27070.3</v>
      </c>
    </row>
    <row r="72" spans="1:12" ht="12" customHeight="1" x14ac:dyDescent="0.2">
      <c r="A72" s="7" t="str">
        <f>'Pregnant Women Participating'!A72</f>
        <v>Missouri</v>
      </c>
      <c r="B72" s="12">
        <v>50502</v>
      </c>
      <c r="C72" s="4">
        <v>49874</v>
      </c>
      <c r="D72" s="4">
        <v>48823</v>
      </c>
      <c r="E72" s="4">
        <v>48186</v>
      </c>
      <c r="F72" s="4">
        <v>47930</v>
      </c>
      <c r="G72" s="4">
        <v>47878</v>
      </c>
      <c r="H72" s="4">
        <v>47840</v>
      </c>
      <c r="I72" s="4">
        <v>47523</v>
      </c>
      <c r="J72" s="4">
        <v>47855</v>
      </c>
      <c r="K72" s="4">
        <v>47876</v>
      </c>
      <c r="L72" s="12">
        <f t="shared" si="1"/>
        <v>48428.7</v>
      </c>
    </row>
    <row r="73" spans="1:12" ht="12" customHeight="1" x14ac:dyDescent="0.2">
      <c r="A73" s="7" t="str">
        <f>'Pregnant Women Participating'!A73</f>
        <v>Montana</v>
      </c>
      <c r="B73" s="12">
        <v>7713</v>
      </c>
      <c r="C73" s="4">
        <v>7500</v>
      </c>
      <c r="D73" s="4">
        <v>7451</v>
      </c>
      <c r="E73" s="4">
        <v>7459</v>
      </c>
      <c r="F73" s="4">
        <v>7455</v>
      </c>
      <c r="G73" s="4">
        <v>7481</v>
      </c>
      <c r="H73" s="4">
        <v>7502</v>
      </c>
      <c r="I73" s="4">
        <v>7455</v>
      </c>
      <c r="J73" s="4">
        <v>7531</v>
      </c>
      <c r="K73" s="4">
        <v>7478</v>
      </c>
      <c r="L73" s="12">
        <f t="shared" si="1"/>
        <v>7502.5</v>
      </c>
    </row>
    <row r="74" spans="1:12" ht="12" customHeight="1" x14ac:dyDescent="0.2">
      <c r="A74" s="7" t="str">
        <f>'Pregnant Women Participating'!A74</f>
        <v>Nebraska</v>
      </c>
      <c r="B74" s="12">
        <v>21630</v>
      </c>
      <c r="C74" s="4">
        <v>21543</v>
      </c>
      <c r="D74" s="4">
        <v>21383</v>
      </c>
      <c r="E74" s="4">
        <v>21259</v>
      </c>
      <c r="F74" s="4">
        <v>21202</v>
      </c>
      <c r="G74" s="4">
        <v>21220</v>
      </c>
      <c r="H74" s="4">
        <v>21196</v>
      </c>
      <c r="I74" s="4">
        <v>20948</v>
      </c>
      <c r="J74" s="4">
        <v>20882</v>
      </c>
      <c r="K74" s="4">
        <v>20877</v>
      </c>
      <c r="L74" s="12">
        <f t="shared" si="1"/>
        <v>21214</v>
      </c>
    </row>
    <row r="75" spans="1:12" ht="12" customHeight="1" x14ac:dyDescent="0.2">
      <c r="A75" s="7" t="str">
        <f>'Pregnant Women Participating'!A75</f>
        <v>North Dakota</v>
      </c>
      <c r="B75" s="12">
        <v>6049</v>
      </c>
      <c r="C75" s="4">
        <v>6004</v>
      </c>
      <c r="D75" s="4">
        <v>5878</v>
      </c>
      <c r="E75" s="4">
        <v>5832</v>
      </c>
      <c r="F75" s="4">
        <v>5757</v>
      </c>
      <c r="G75" s="4">
        <v>5747</v>
      </c>
      <c r="H75" s="4">
        <v>5776</v>
      </c>
      <c r="I75" s="4">
        <v>5784</v>
      </c>
      <c r="J75" s="4">
        <v>5825</v>
      </c>
      <c r="K75" s="4">
        <v>5880</v>
      </c>
      <c r="L75" s="12">
        <f t="shared" si="1"/>
        <v>5853.2</v>
      </c>
    </row>
    <row r="76" spans="1:12" ht="12" customHeight="1" x14ac:dyDescent="0.2">
      <c r="A76" s="7" t="str">
        <f>'Pregnant Women Participating'!A76</f>
        <v>South Dakota</v>
      </c>
      <c r="B76" s="12">
        <v>7824</v>
      </c>
      <c r="C76" s="4">
        <v>7730</v>
      </c>
      <c r="D76" s="4">
        <v>7598</v>
      </c>
      <c r="E76" s="4">
        <v>7600</v>
      </c>
      <c r="F76" s="4">
        <v>7566</v>
      </c>
      <c r="G76" s="4">
        <v>7556</v>
      </c>
      <c r="H76" s="4">
        <v>7491</v>
      </c>
      <c r="I76" s="4">
        <v>7609</v>
      </c>
      <c r="J76" s="4">
        <v>7674</v>
      </c>
      <c r="K76" s="4">
        <v>7726</v>
      </c>
      <c r="L76" s="12">
        <f t="shared" si="1"/>
        <v>7637.4</v>
      </c>
    </row>
    <row r="77" spans="1:12" ht="12" customHeight="1" x14ac:dyDescent="0.2">
      <c r="A77" s="7" t="str">
        <f>'Pregnant Women Participating'!A77</f>
        <v>Wyoming</v>
      </c>
      <c r="B77" s="12">
        <v>4414</v>
      </c>
      <c r="C77" s="4">
        <v>4379</v>
      </c>
      <c r="D77" s="4">
        <v>4415</v>
      </c>
      <c r="E77" s="4">
        <v>4484</v>
      </c>
      <c r="F77" s="4">
        <v>4575</v>
      </c>
      <c r="G77" s="4">
        <v>4644</v>
      </c>
      <c r="H77" s="4">
        <v>4690</v>
      </c>
      <c r="I77" s="4">
        <v>4725</v>
      </c>
      <c r="J77" s="4">
        <v>4713</v>
      </c>
      <c r="K77" s="4">
        <v>4661</v>
      </c>
      <c r="L77" s="12">
        <f t="shared" si="1"/>
        <v>4570</v>
      </c>
    </row>
    <row r="78" spans="1:12" ht="12" customHeight="1" x14ac:dyDescent="0.2">
      <c r="A78" s="7" t="str">
        <f>'Pregnant Women Participating'!A78</f>
        <v>Ute Mountain Ute Tribe, CO</v>
      </c>
      <c r="B78" s="12">
        <v>93</v>
      </c>
      <c r="C78" s="4">
        <v>94</v>
      </c>
      <c r="D78" s="4">
        <v>97</v>
      </c>
      <c r="E78" s="4">
        <v>91</v>
      </c>
      <c r="F78" s="4">
        <v>91</v>
      </c>
      <c r="G78" s="4">
        <v>87</v>
      </c>
      <c r="H78" s="4">
        <v>90</v>
      </c>
      <c r="I78" s="4">
        <v>93</v>
      </c>
      <c r="J78" s="4">
        <v>90</v>
      </c>
      <c r="K78" s="4">
        <v>90</v>
      </c>
      <c r="L78" s="12">
        <f t="shared" si="1"/>
        <v>91.6</v>
      </c>
    </row>
    <row r="79" spans="1:12" ht="12" customHeight="1" x14ac:dyDescent="0.2">
      <c r="A79" s="7" t="str">
        <f>'Pregnant Women Participating'!A79</f>
        <v>Omaha Sioux, NE</v>
      </c>
      <c r="B79" s="12">
        <v>104</v>
      </c>
      <c r="C79" s="4">
        <v>100</v>
      </c>
      <c r="D79" s="4">
        <v>97</v>
      </c>
      <c r="E79" s="4">
        <v>100</v>
      </c>
      <c r="F79" s="4">
        <v>99</v>
      </c>
      <c r="G79" s="4">
        <v>97</v>
      </c>
      <c r="H79" s="4">
        <v>94</v>
      </c>
      <c r="I79" s="4">
        <v>93</v>
      </c>
      <c r="J79" s="4">
        <v>94</v>
      </c>
      <c r="K79" s="4">
        <v>99</v>
      </c>
      <c r="L79" s="12">
        <f t="shared" si="1"/>
        <v>97.7</v>
      </c>
    </row>
    <row r="80" spans="1:12" ht="12" customHeight="1" x14ac:dyDescent="0.2">
      <c r="A80" s="7" t="str">
        <f>'Pregnant Women Participating'!A80</f>
        <v>Santee Sioux, NE</v>
      </c>
      <c r="B80" s="12">
        <v>31</v>
      </c>
      <c r="C80" s="4">
        <v>31</v>
      </c>
      <c r="D80" s="4">
        <v>33</v>
      </c>
      <c r="E80" s="4">
        <v>26</v>
      </c>
      <c r="F80" s="4">
        <v>27</v>
      </c>
      <c r="G80" s="4">
        <v>22</v>
      </c>
      <c r="H80" s="4">
        <v>23</v>
      </c>
      <c r="I80" s="4">
        <v>29</v>
      </c>
      <c r="J80" s="4">
        <v>25</v>
      </c>
      <c r="K80" s="4">
        <v>29</v>
      </c>
      <c r="L80" s="12">
        <f t="shared" si="1"/>
        <v>27.6</v>
      </c>
    </row>
    <row r="81" spans="1:12" ht="12" customHeight="1" x14ac:dyDescent="0.2">
      <c r="A81" s="7" t="str">
        <f>'Pregnant Women Participating'!A81</f>
        <v>Winnebago Tribe, NE</v>
      </c>
      <c r="B81" s="12">
        <v>73</v>
      </c>
      <c r="C81" s="4">
        <v>64</v>
      </c>
      <c r="D81" s="4">
        <v>65</v>
      </c>
      <c r="E81" s="4">
        <v>63</v>
      </c>
      <c r="F81" s="4">
        <v>57</v>
      </c>
      <c r="G81" s="4">
        <v>55</v>
      </c>
      <c r="H81" s="4">
        <v>49</v>
      </c>
      <c r="I81" s="4">
        <v>51</v>
      </c>
      <c r="J81" s="4">
        <v>57</v>
      </c>
      <c r="K81" s="4">
        <v>64</v>
      </c>
      <c r="L81" s="12">
        <f t="shared" si="1"/>
        <v>59.8</v>
      </c>
    </row>
    <row r="82" spans="1:12" ht="12" customHeight="1" x14ac:dyDescent="0.2">
      <c r="A82" s="7" t="str">
        <f>'Pregnant Women Participating'!A82</f>
        <v>Standing Rock Sioux Tribe, ND</v>
      </c>
      <c r="B82" s="12">
        <v>138</v>
      </c>
      <c r="C82" s="4">
        <v>128</v>
      </c>
      <c r="D82" s="4">
        <v>118</v>
      </c>
      <c r="E82" s="4">
        <v>118</v>
      </c>
      <c r="F82" s="4">
        <v>108</v>
      </c>
      <c r="G82" s="4">
        <v>102</v>
      </c>
      <c r="H82" s="4">
        <v>98</v>
      </c>
      <c r="I82" s="4">
        <v>98</v>
      </c>
      <c r="J82" s="4">
        <v>98</v>
      </c>
      <c r="K82" s="4">
        <v>99</v>
      </c>
      <c r="L82" s="12">
        <f t="shared" si="1"/>
        <v>110.5</v>
      </c>
    </row>
    <row r="83" spans="1:12" ht="12" customHeight="1" x14ac:dyDescent="0.2">
      <c r="A83" s="7" t="str">
        <f>'Pregnant Women Participating'!A83</f>
        <v>Three Affiliated Tribes, ND</v>
      </c>
      <c r="B83" s="12">
        <v>39</v>
      </c>
      <c r="C83" s="4">
        <v>41</v>
      </c>
      <c r="D83" s="4">
        <v>40</v>
      </c>
      <c r="E83" s="4">
        <v>49</v>
      </c>
      <c r="F83" s="4">
        <v>39</v>
      </c>
      <c r="G83" s="4">
        <v>36</v>
      </c>
      <c r="H83" s="4">
        <v>32</v>
      </c>
      <c r="I83" s="4">
        <v>30</v>
      </c>
      <c r="J83" s="4">
        <v>39</v>
      </c>
      <c r="K83" s="4">
        <v>31</v>
      </c>
      <c r="L83" s="12">
        <f t="shared" si="1"/>
        <v>37.6</v>
      </c>
    </row>
    <row r="84" spans="1:12" ht="12" customHeight="1" x14ac:dyDescent="0.2">
      <c r="A84" s="7" t="str">
        <f>'Pregnant Women Participating'!A84</f>
        <v>Cheyenne River Sioux, SD</v>
      </c>
      <c r="B84" s="12">
        <v>249</v>
      </c>
      <c r="C84" s="4">
        <v>227</v>
      </c>
      <c r="D84" s="4">
        <v>230</v>
      </c>
      <c r="E84" s="4">
        <v>236</v>
      </c>
      <c r="F84" s="4">
        <v>242</v>
      </c>
      <c r="G84" s="4">
        <v>238</v>
      </c>
      <c r="H84" s="4">
        <v>224</v>
      </c>
      <c r="I84" s="4">
        <v>226</v>
      </c>
      <c r="J84" s="4">
        <v>240</v>
      </c>
      <c r="K84" s="4">
        <v>239</v>
      </c>
      <c r="L84" s="12">
        <f t="shared" si="1"/>
        <v>235.1</v>
      </c>
    </row>
    <row r="85" spans="1:12" ht="12" customHeight="1" x14ac:dyDescent="0.2">
      <c r="A85" s="7" t="str">
        <f>'Pregnant Women Participating'!A85</f>
        <v>Rosebud Sioux, SD</v>
      </c>
      <c r="B85" s="12">
        <v>460</v>
      </c>
      <c r="C85" s="4">
        <v>439</v>
      </c>
      <c r="D85" s="4">
        <v>409</v>
      </c>
      <c r="E85" s="4">
        <v>407</v>
      </c>
      <c r="F85" s="4">
        <v>403</v>
      </c>
      <c r="G85" s="4">
        <v>392</v>
      </c>
      <c r="H85" s="4">
        <v>403</v>
      </c>
      <c r="I85" s="4">
        <v>422</v>
      </c>
      <c r="J85" s="4">
        <v>415</v>
      </c>
      <c r="K85" s="4">
        <v>458</v>
      </c>
      <c r="L85" s="12">
        <f t="shared" si="1"/>
        <v>420.8</v>
      </c>
    </row>
    <row r="86" spans="1:12" ht="12" customHeight="1" x14ac:dyDescent="0.2">
      <c r="A86" s="7" t="str">
        <f>'Pregnant Women Participating'!A86</f>
        <v>Northern Arapahoe, WY</v>
      </c>
      <c r="B86" s="12">
        <v>114</v>
      </c>
      <c r="C86" s="4">
        <v>118</v>
      </c>
      <c r="D86" s="4">
        <v>113</v>
      </c>
      <c r="E86" s="4">
        <v>114</v>
      </c>
      <c r="F86" s="4">
        <v>115</v>
      </c>
      <c r="G86" s="4">
        <v>111</v>
      </c>
      <c r="H86" s="4">
        <v>113</v>
      </c>
      <c r="I86" s="4">
        <v>110</v>
      </c>
      <c r="J86" s="4">
        <v>120</v>
      </c>
      <c r="K86" s="4">
        <v>123</v>
      </c>
      <c r="L86" s="12">
        <f t="shared" si="1"/>
        <v>115.1</v>
      </c>
    </row>
    <row r="87" spans="1:12" ht="12" customHeight="1" x14ac:dyDescent="0.2">
      <c r="A87" s="7" t="str">
        <f>'Pregnant Women Participating'!A87</f>
        <v>Shoshone Tribe, WY</v>
      </c>
      <c r="B87" s="12">
        <v>45</v>
      </c>
      <c r="C87" s="4">
        <v>44</v>
      </c>
      <c r="D87" s="4">
        <v>44</v>
      </c>
      <c r="E87" s="4">
        <v>40</v>
      </c>
      <c r="F87" s="4">
        <v>39</v>
      </c>
      <c r="G87" s="4">
        <v>43</v>
      </c>
      <c r="H87" s="4">
        <v>49</v>
      </c>
      <c r="I87" s="4">
        <v>51</v>
      </c>
      <c r="J87" s="4">
        <v>48</v>
      </c>
      <c r="K87" s="4">
        <v>47</v>
      </c>
      <c r="L87" s="12">
        <f t="shared" si="1"/>
        <v>45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183267</v>
      </c>
      <c r="C88" s="14">
        <v>181138</v>
      </c>
      <c r="D88" s="14">
        <v>179358</v>
      </c>
      <c r="E88" s="14">
        <v>178703</v>
      </c>
      <c r="F88" s="14">
        <v>177899</v>
      </c>
      <c r="G88" s="14">
        <v>178599</v>
      </c>
      <c r="H88" s="14">
        <v>178653</v>
      </c>
      <c r="I88" s="14">
        <v>178034</v>
      </c>
      <c r="J88" s="14">
        <v>178602</v>
      </c>
      <c r="K88" s="14">
        <v>178608</v>
      </c>
      <c r="L88" s="15">
        <f t="shared" si="1"/>
        <v>179286.1</v>
      </c>
    </row>
    <row r="89" spans="1:12" ht="12" customHeight="1" x14ac:dyDescent="0.2">
      <c r="A89" s="8" t="str">
        <f>'Pregnant Women Participating'!A89</f>
        <v>Alaska</v>
      </c>
      <c r="B89" s="12">
        <v>7785</v>
      </c>
      <c r="C89" s="4">
        <v>7605</v>
      </c>
      <c r="D89" s="4">
        <v>7540</v>
      </c>
      <c r="E89" s="4">
        <v>7502</v>
      </c>
      <c r="F89" s="4">
        <v>7397</v>
      </c>
      <c r="G89" s="4">
        <v>7381</v>
      </c>
      <c r="H89" s="4">
        <v>7401</v>
      </c>
      <c r="I89" s="4">
        <v>7411</v>
      </c>
      <c r="J89" s="4">
        <v>7390</v>
      </c>
      <c r="K89" s="4">
        <v>7384</v>
      </c>
      <c r="L89" s="12">
        <f t="shared" si="1"/>
        <v>7479.6</v>
      </c>
    </row>
    <row r="90" spans="1:12" ht="12" customHeight="1" x14ac:dyDescent="0.2">
      <c r="A90" s="8" t="str">
        <f>'Pregnant Women Participating'!A90</f>
        <v>American Samoa</v>
      </c>
      <c r="B90" s="12">
        <v>2461</v>
      </c>
      <c r="C90" s="4">
        <v>2422</v>
      </c>
      <c r="D90" s="4">
        <v>2414</v>
      </c>
      <c r="E90" s="4">
        <v>2459</v>
      </c>
      <c r="F90" s="4">
        <v>2425</v>
      </c>
      <c r="G90" s="4">
        <v>2479</v>
      </c>
      <c r="H90" s="4">
        <v>2440</v>
      </c>
      <c r="I90" s="4">
        <v>2415</v>
      </c>
      <c r="J90" s="4">
        <v>2371</v>
      </c>
      <c r="K90" s="4">
        <v>2384</v>
      </c>
      <c r="L90" s="12">
        <f t="shared" si="1"/>
        <v>2427</v>
      </c>
    </row>
    <row r="91" spans="1:12" ht="12" customHeight="1" x14ac:dyDescent="0.2">
      <c r="A91" s="8" t="str">
        <f>'Pregnant Women Participating'!A91</f>
        <v>California</v>
      </c>
      <c r="B91" s="12">
        <v>618088</v>
      </c>
      <c r="C91" s="4">
        <v>613037</v>
      </c>
      <c r="D91" s="4">
        <v>613124</v>
      </c>
      <c r="E91" s="4">
        <v>611845</v>
      </c>
      <c r="F91" s="4">
        <v>611969</v>
      </c>
      <c r="G91" s="4">
        <v>614653</v>
      </c>
      <c r="H91" s="4">
        <v>612429</v>
      </c>
      <c r="I91" s="4">
        <v>612601</v>
      </c>
      <c r="J91" s="4">
        <v>613272</v>
      </c>
      <c r="K91" s="4">
        <v>612369</v>
      </c>
      <c r="L91" s="12">
        <f t="shared" si="1"/>
        <v>613338.69999999995</v>
      </c>
    </row>
    <row r="92" spans="1:12" ht="12" customHeight="1" x14ac:dyDescent="0.2">
      <c r="A92" s="8" t="str">
        <f>'Pregnant Women Participating'!A92</f>
        <v>Guam</v>
      </c>
      <c r="B92" s="12">
        <v>3674</v>
      </c>
      <c r="C92" s="4">
        <v>3612</v>
      </c>
      <c r="D92" s="4">
        <v>3576</v>
      </c>
      <c r="E92" s="4">
        <v>3586</v>
      </c>
      <c r="F92" s="4">
        <v>3597</v>
      </c>
      <c r="G92" s="4">
        <v>3595</v>
      </c>
      <c r="H92" s="4">
        <v>3529</v>
      </c>
      <c r="I92" s="4">
        <v>3571</v>
      </c>
      <c r="J92" s="4">
        <v>3543</v>
      </c>
      <c r="K92" s="4">
        <v>3603</v>
      </c>
      <c r="L92" s="12">
        <f t="shared" si="1"/>
        <v>3588.6</v>
      </c>
    </row>
    <row r="93" spans="1:12" ht="12" customHeight="1" x14ac:dyDescent="0.2">
      <c r="A93" s="8" t="str">
        <f>'Pregnant Women Participating'!A93</f>
        <v>Hawaii</v>
      </c>
      <c r="B93" s="12">
        <v>15217</v>
      </c>
      <c r="C93" s="4">
        <v>14957</v>
      </c>
      <c r="D93" s="4">
        <v>14939</v>
      </c>
      <c r="E93" s="4">
        <v>15094</v>
      </c>
      <c r="F93" s="4">
        <v>14833</v>
      </c>
      <c r="G93" s="4">
        <v>14866</v>
      </c>
      <c r="H93" s="4">
        <v>14899</v>
      </c>
      <c r="I93" s="4">
        <v>14723</v>
      </c>
      <c r="J93" s="4">
        <v>14756</v>
      </c>
      <c r="K93" s="4">
        <v>15052</v>
      </c>
      <c r="L93" s="12">
        <f t="shared" si="1"/>
        <v>14933.6</v>
      </c>
    </row>
    <row r="94" spans="1:12" ht="12" customHeight="1" x14ac:dyDescent="0.2">
      <c r="A94" s="8" t="str">
        <f>'Pregnant Women Participating'!A94</f>
        <v>Idaho</v>
      </c>
      <c r="B94" s="12">
        <v>18709</v>
      </c>
      <c r="C94" s="4">
        <v>18635</v>
      </c>
      <c r="D94" s="4">
        <v>18329</v>
      </c>
      <c r="E94" s="4">
        <v>18563</v>
      </c>
      <c r="F94" s="4">
        <v>18526</v>
      </c>
      <c r="G94" s="4">
        <v>18476</v>
      </c>
      <c r="H94" s="4">
        <v>18372</v>
      </c>
      <c r="I94" s="4">
        <v>18374</v>
      </c>
      <c r="J94" s="4">
        <v>18361</v>
      </c>
      <c r="K94" s="4">
        <v>18523</v>
      </c>
      <c r="L94" s="12">
        <f t="shared" si="1"/>
        <v>18486.8</v>
      </c>
    </row>
    <row r="95" spans="1:12" ht="12" customHeight="1" x14ac:dyDescent="0.2">
      <c r="A95" s="8" t="str">
        <f>'Pregnant Women Participating'!A95</f>
        <v>Nevada</v>
      </c>
      <c r="B95" s="12">
        <v>31904</v>
      </c>
      <c r="C95" s="4">
        <v>31235</v>
      </c>
      <c r="D95" s="4">
        <v>30793</v>
      </c>
      <c r="E95" s="4">
        <v>30524</v>
      </c>
      <c r="F95" s="4">
        <v>30536</v>
      </c>
      <c r="G95" s="4">
        <v>30642</v>
      </c>
      <c r="H95" s="4">
        <v>30898</v>
      </c>
      <c r="I95" s="4">
        <v>30902</v>
      </c>
      <c r="J95" s="4">
        <v>30829</v>
      </c>
      <c r="K95" s="4">
        <v>30872</v>
      </c>
      <c r="L95" s="12">
        <f t="shared" si="1"/>
        <v>30913.5</v>
      </c>
    </row>
    <row r="96" spans="1:12" ht="12" customHeight="1" x14ac:dyDescent="0.2">
      <c r="A96" s="8" t="str">
        <f>'Pregnant Women Participating'!A96</f>
        <v>Oregon</v>
      </c>
      <c r="B96" s="12">
        <v>49344</v>
      </c>
      <c r="C96" s="4">
        <v>49104</v>
      </c>
      <c r="D96" s="4">
        <v>48908</v>
      </c>
      <c r="E96" s="4">
        <v>48762</v>
      </c>
      <c r="F96" s="4">
        <v>48793</v>
      </c>
      <c r="G96" s="4">
        <v>48945</v>
      </c>
      <c r="H96" s="4">
        <v>49137</v>
      </c>
      <c r="I96" s="4">
        <v>49104</v>
      </c>
      <c r="J96" s="4">
        <v>49268</v>
      </c>
      <c r="K96" s="4">
        <v>49367</v>
      </c>
      <c r="L96" s="12">
        <f t="shared" si="1"/>
        <v>49073.2</v>
      </c>
    </row>
    <row r="97" spans="1:12" ht="12" customHeight="1" x14ac:dyDescent="0.2">
      <c r="A97" s="8" t="str">
        <f>'Pregnant Women Participating'!A97</f>
        <v>Washington</v>
      </c>
      <c r="B97" s="12">
        <v>85779</v>
      </c>
      <c r="C97" s="4">
        <v>84910</v>
      </c>
      <c r="D97" s="4">
        <v>83994</v>
      </c>
      <c r="E97" s="4">
        <v>84172</v>
      </c>
      <c r="F97" s="4">
        <v>83693</v>
      </c>
      <c r="G97" s="4">
        <v>84310</v>
      </c>
      <c r="H97" s="4">
        <v>84135</v>
      </c>
      <c r="I97" s="4">
        <v>83946</v>
      </c>
      <c r="J97" s="4">
        <v>84002</v>
      </c>
      <c r="K97" s="4">
        <v>84256</v>
      </c>
      <c r="L97" s="12">
        <f t="shared" si="1"/>
        <v>84319.7</v>
      </c>
    </row>
    <row r="98" spans="1:12" ht="12" customHeight="1" x14ac:dyDescent="0.2">
      <c r="A98" s="8" t="str">
        <f>'Pregnant Women Participating'!A98</f>
        <v>Northern Marianas</v>
      </c>
      <c r="B98" s="12">
        <v>1523</v>
      </c>
      <c r="C98" s="4">
        <v>1520</v>
      </c>
      <c r="D98" s="4">
        <v>1526</v>
      </c>
      <c r="E98" s="4">
        <v>1505</v>
      </c>
      <c r="F98" s="4">
        <v>1483</v>
      </c>
      <c r="G98" s="4">
        <v>1493</v>
      </c>
      <c r="H98" s="4">
        <v>1500</v>
      </c>
      <c r="I98" s="4">
        <v>1426</v>
      </c>
      <c r="J98" s="4">
        <v>1437</v>
      </c>
      <c r="K98" s="4">
        <v>1446</v>
      </c>
      <c r="L98" s="12">
        <f t="shared" si="1"/>
        <v>1485.9</v>
      </c>
    </row>
    <row r="99" spans="1:12" ht="12" customHeight="1" x14ac:dyDescent="0.2">
      <c r="A99" s="8" t="str">
        <f>'Pregnant Women Participating'!A99</f>
        <v>Inter-Tribal Council, NV</v>
      </c>
      <c r="B99" s="12">
        <v>253</v>
      </c>
      <c r="C99" s="4">
        <v>283</v>
      </c>
      <c r="D99" s="4">
        <v>282</v>
      </c>
      <c r="E99" s="4">
        <v>262</v>
      </c>
      <c r="F99" s="4">
        <v>267</v>
      </c>
      <c r="G99" s="4">
        <v>266</v>
      </c>
      <c r="H99" s="4">
        <v>272</v>
      </c>
      <c r="I99" s="4">
        <v>277</v>
      </c>
      <c r="J99" s="4">
        <v>277</v>
      </c>
      <c r="K99" s="4">
        <v>279</v>
      </c>
      <c r="L99" s="12">
        <f t="shared" si="1"/>
        <v>271.8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834737</v>
      </c>
      <c r="C100" s="14">
        <v>827320</v>
      </c>
      <c r="D100" s="14">
        <v>825425</v>
      </c>
      <c r="E100" s="14">
        <v>824274</v>
      </c>
      <c r="F100" s="14">
        <v>823519</v>
      </c>
      <c r="G100" s="14">
        <v>827106</v>
      </c>
      <c r="H100" s="14">
        <v>825012</v>
      </c>
      <c r="I100" s="14">
        <v>824750</v>
      </c>
      <c r="J100" s="14">
        <v>825506</v>
      </c>
      <c r="K100" s="14">
        <v>825535</v>
      </c>
      <c r="L100" s="15">
        <f t="shared" si="1"/>
        <v>826318.4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3899903</v>
      </c>
      <c r="C101" s="23">
        <v>3850763</v>
      </c>
      <c r="D101" s="23">
        <v>3825546</v>
      </c>
      <c r="E101" s="23">
        <v>3821219</v>
      </c>
      <c r="F101" s="23">
        <v>3808800</v>
      </c>
      <c r="G101" s="23">
        <v>3825815</v>
      </c>
      <c r="H101" s="23">
        <v>3825855</v>
      </c>
      <c r="I101" s="23">
        <v>3824773</v>
      </c>
      <c r="J101" s="23">
        <v>3824550</v>
      </c>
      <c r="K101" s="23">
        <v>3824709</v>
      </c>
      <c r="L101" s="22">
        <f t="shared" si="1"/>
        <v>3833193.3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20</v>
      </c>
    </row>
    <row r="6" spans="1:12" ht="12" customHeight="1" x14ac:dyDescent="0.2">
      <c r="A6" s="7" t="str">
        <f>'Pregnant Women Participating'!A6</f>
        <v>Connecticut</v>
      </c>
      <c r="B6" s="12">
        <v>53325</v>
      </c>
      <c r="C6" s="4">
        <v>52329</v>
      </c>
      <c r="D6" s="4">
        <v>51932</v>
      </c>
      <c r="E6" s="4">
        <v>51477</v>
      </c>
      <c r="F6" s="4">
        <v>50615</v>
      </c>
      <c r="G6" s="4">
        <v>50952</v>
      </c>
      <c r="H6" s="4">
        <v>50892</v>
      </c>
      <c r="I6" s="4">
        <v>50674</v>
      </c>
      <c r="J6" s="4">
        <v>50452</v>
      </c>
      <c r="K6" s="4">
        <v>50117</v>
      </c>
      <c r="L6" s="12">
        <f t="shared" ref="L6:L14" si="0">IF(SUM(B6:K6)&gt;0,AVERAGE(B6:K6)," ")</f>
        <v>51276.5</v>
      </c>
    </row>
    <row r="7" spans="1:12" ht="12" customHeight="1" x14ac:dyDescent="0.2">
      <c r="A7" s="7" t="str">
        <f>'Pregnant Women Participating'!A7</f>
        <v>Maine</v>
      </c>
      <c r="B7" s="12">
        <v>19307</v>
      </c>
      <c r="C7" s="4">
        <v>18969</v>
      </c>
      <c r="D7" s="4">
        <v>18717</v>
      </c>
      <c r="E7" s="4">
        <v>18810</v>
      </c>
      <c r="F7" s="4">
        <v>18615</v>
      </c>
      <c r="G7" s="4">
        <v>18745</v>
      </c>
      <c r="H7" s="4">
        <v>18846</v>
      </c>
      <c r="I7" s="4">
        <v>18824</v>
      </c>
      <c r="J7" s="4">
        <v>18815</v>
      </c>
      <c r="K7" s="4">
        <v>18827</v>
      </c>
      <c r="L7" s="12">
        <f t="shared" si="0"/>
        <v>18847.5</v>
      </c>
    </row>
    <row r="8" spans="1:12" ht="12" customHeight="1" x14ac:dyDescent="0.2">
      <c r="A8" s="7" t="str">
        <f>'Pregnant Women Participating'!A8</f>
        <v>Massachusetts</v>
      </c>
      <c r="B8" s="12">
        <v>119374</v>
      </c>
      <c r="C8" s="4">
        <v>117547</v>
      </c>
      <c r="D8" s="4">
        <v>116604</v>
      </c>
      <c r="E8" s="4">
        <v>116473</v>
      </c>
      <c r="F8" s="4">
        <v>115698</v>
      </c>
      <c r="G8" s="4">
        <v>116680</v>
      </c>
      <c r="H8" s="4">
        <v>116743</v>
      </c>
      <c r="I8" s="4">
        <v>116378</v>
      </c>
      <c r="J8" s="4">
        <v>116015</v>
      </c>
      <c r="K8" s="4">
        <v>115774</v>
      </c>
      <c r="L8" s="12">
        <f t="shared" si="0"/>
        <v>116728.6</v>
      </c>
    </row>
    <row r="9" spans="1:12" ht="12" customHeight="1" x14ac:dyDescent="0.2">
      <c r="A9" s="7" t="str">
        <f>'Pregnant Women Participating'!A9</f>
        <v>New Hampshire</v>
      </c>
      <c r="B9" s="12">
        <v>12275</v>
      </c>
      <c r="C9" s="4">
        <v>12035</v>
      </c>
      <c r="D9" s="4">
        <v>12111</v>
      </c>
      <c r="E9" s="4">
        <v>12131</v>
      </c>
      <c r="F9" s="4">
        <v>11933</v>
      </c>
      <c r="G9" s="4">
        <v>12338</v>
      </c>
      <c r="H9" s="4">
        <v>12579</v>
      </c>
      <c r="I9" s="4">
        <v>12606</v>
      </c>
      <c r="J9" s="4">
        <v>12522</v>
      </c>
      <c r="K9" s="4">
        <v>12714</v>
      </c>
      <c r="L9" s="12">
        <f t="shared" si="0"/>
        <v>12324.4</v>
      </c>
    </row>
    <row r="10" spans="1:12" ht="12" customHeight="1" x14ac:dyDescent="0.2">
      <c r="A10" s="7" t="str">
        <f>'Pregnant Women Participating'!A10</f>
        <v>New York</v>
      </c>
      <c r="B10" s="12">
        <v>462325</v>
      </c>
      <c r="C10" s="4">
        <v>457535</v>
      </c>
      <c r="D10" s="4">
        <v>457883</v>
      </c>
      <c r="E10" s="4">
        <v>459999</v>
      </c>
      <c r="F10" s="4">
        <v>458318</v>
      </c>
      <c r="G10" s="4">
        <v>463188</v>
      </c>
      <c r="H10" s="4">
        <v>464070</v>
      </c>
      <c r="I10" s="4">
        <v>463643</v>
      </c>
      <c r="J10" s="4">
        <v>462514</v>
      </c>
      <c r="K10" s="4">
        <v>462131</v>
      </c>
      <c r="L10" s="12">
        <f t="shared" si="0"/>
        <v>461160.6</v>
      </c>
    </row>
    <row r="11" spans="1:12" ht="12" customHeight="1" x14ac:dyDescent="0.2">
      <c r="A11" s="7" t="str">
        <f>'Pregnant Women Participating'!A11</f>
        <v>Rhode Island</v>
      </c>
      <c r="B11" s="12">
        <v>18002</v>
      </c>
      <c r="C11" s="4">
        <v>17458</v>
      </c>
      <c r="D11" s="4">
        <v>17365</v>
      </c>
      <c r="E11" s="4">
        <v>17607</v>
      </c>
      <c r="F11" s="4">
        <v>17172</v>
      </c>
      <c r="G11" s="4">
        <v>17303</v>
      </c>
      <c r="H11" s="4">
        <v>17227</v>
      </c>
      <c r="I11" s="4">
        <v>17298</v>
      </c>
      <c r="J11" s="4">
        <v>17216</v>
      </c>
      <c r="K11" s="4">
        <v>17316</v>
      </c>
      <c r="L11" s="12">
        <f t="shared" si="0"/>
        <v>17396.400000000001</v>
      </c>
    </row>
    <row r="12" spans="1:12" ht="12" customHeight="1" x14ac:dyDescent="0.2">
      <c r="A12" s="7" t="str">
        <f>'Pregnant Women Participating'!A12</f>
        <v>Vermont</v>
      </c>
      <c r="B12" s="12">
        <v>10521</v>
      </c>
      <c r="C12" s="4">
        <v>10434</v>
      </c>
      <c r="D12" s="4">
        <v>10479</v>
      </c>
      <c r="E12" s="4">
        <v>10497</v>
      </c>
      <c r="F12" s="4">
        <v>10467</v>
      </c>
      <c r="G12" s="4">
        <v>10576</v>
      </c>
      <c r="H12" s="4">
        <v>10631</v>
      </c>
      <c r="I12" s="4">
        <v>10616</v>
      </c>
      <c r="J12" s="4">
        <v>10685</v>
      </c>
      <c r="K12" s="4">
        <v>10759</v>
      </c>
      <c r="L12" s="12">
        <f t="shared" si="0"/>
        <v>10566.5</v>
      </c>
    </row>
    <row r="13" spans="1:12" ht="12" customHeight="1" x14ac:dyDescent="0.2">
      <c r="A13" s="7" t="str">
        <f>'Pregnant Women Participating'!A13</f>
        <v>Virgin Islands</v>
      </c>
      <c r="B13" s="12">
        <v>2369</v>
      </c>
      <c r="C13" s="4">
        <v>2354</v>
      </c>
      <c r="D13" s="4">
        <v>2307</v>
      </c>
      <c r="E13" s="4">
        <v>2307</v>
      </c>
      <c r="F13" s="4">
        <v>2214</v>
      </c>
      <c r="G13" s="4">
        <v>2172</v>
      </c>
      <c r="H13" s="4">
        <v>2152</v>
      </c>
      <c r="I13" s="4">
        <v>2084</v>
      </c>
      <c r="J13" s="4">
        <v>2138</v>
      </c>
      <c r="K13" s="4">
        <v>0</v>
      </c>
      <c r="L13" s="12">
        <f t="shared" si="0"/>
        <v>2009.7</v>
      </c>
    </row>
    <row r="14" spans="1:12" ht="12" customHeight="1" x14ac:dyDescent="0.2">
      <c r="A14" s="7" t="str">
        <f>'Pregnant Women Participating'!A14</f>
        <v>Pleasant Point, ME</v>
      </c>
      <c r="B14" s="12">
        <v>37</v>
      </c>
      <c r="C14" s="4">
        <v>41</v>
      </c>
      <c r="D14" s="4">
        <v>40</v>
      </c>
      <c r="E14" s="4">
        <v>44</v>
      </c>
      <c r="F14" s="4">
        <v>38</v>
      </c>
      <c r="G14" s="4">
        <v>44</v>
      </c>
      <c r="H14" s="4">
        <v>41</v>
      </c>
      <c r="I14" s="4">
        <v>43</v>
      </c>
      <c r="J14" s="4">
        <v>41</v>
      </c>
      <c r="K14" s="4">
        <v>0</v>
      </c>
      <c r="L14" s="12">
        <f t="shared" si="0"/>
        <v>36.9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697535</v>
      </c>
      <c r="C15" s="14">
        <v>688702</v>
      </c>
      <c r="D15" s="14">
        <v>687438</v>
      </c>
      <c r="E15" s="14">
        <v>689345</v>
      </c>
      <c r="F15" s="14">
        <v>685070</v>
      </c>
      <c r="G15" s="14">
        <v>691998</v>
      </c>
      <c r="H15" s="14">
        <v>693181</v>
      </c>
      <c r="I15" s="14">
        <v>692166</v>
      </c>
      <c r="J15" s="14">
        <v>690398</v>
      </c>
      <c r="K15" s="14">
        <v>687638</v>
      </c>
      <c r="L15" s="15">
        <f t="shared" ref="L15:L101" si="1">IF(SUM(B15:K15)&gt;0,AVERAGE(B15:K15)," ")</f>
        <v>690347.1</v>
      </c>
    </row>
    <row r="16" spans="1:12" ht="12" customHeight="1" x14ac:dyDescent="0.2">
      <c r="A16" s="7" t="str">
        <f>'Pregnant Women Participating'!A16</f>
        <v>Delaware</v>
      </c>
      <c r="B16" s="12">
        <v>23829</v>
      </c>
      <c r="C16" s="4">
        <v>23604</v>
      </c>
      <c r="D16" s="4">
        <v>23681</v>
      </c>
      <c r="E16" s="4">
        <v>23640</v>
      </c>
      <c r="F16" s="4">
        <v>23542</v>
      </c>
      <c r="G16" s="4">
        <v>23671</v>
      </c>
      <c r="H16" s="4">
        <v>23523</v>
      </c>
      <c r="I16" s="4">
        <v>23316</v>
      </c>
      <c r="J16" s="4">
        <v>23500</v>
      </c>
      <c r="K16" s="4">
        <v>23773</v>
      </c>
      <c r="L16" s="12">
        <f t="shared" si="1"/>
        <v>23607.9</v>
      </c>
    </row>
    <row r="17" spans="1:12" ht="12" customHeight="1" x14ac:dyDescent="0.2">
      <c r="A17" s="7" t="str">
        <f>'Pregnant Women Participating'!A17</f>
        <v>District of Columbia</v>
      </c>
      <c r="B17" s="12">
        <v>12064</v>
      </c>
      <c r="C17" s="4">
        <v>11892</v>
      </c>
      <c r="D17" s="4">
        <v>11796</v>
      </c>
      <c r="E17" s="4">
        <v>11739</v>
      </c>
      <c r="F17" s="4">
        <v>11596</v>
      </c>
      <c r="G17" s="4">
        <v>11667</v>
      </c>
      <c r="H17" s="4">
        <v>11709</v>
      </c>
      <c r="I17" s="4">
        <v>11692</v>
      </c>
      <c r="J17" s="4">
        <v>11641</v>
      </c>
      <c r="K17" s="4">
        <v>11784</v>
      </c>
      <c r="L17" s="12">
        <f t="shared" si="1"/>
        <v>11758</v>
      </c>
    </row>
    <row r="18" spans="1:12" ht="12" customHeight="1" x14ac:dyDescent="0.2">
      <c r="A18" s="7" t="str">
        <f>'Pregnant Women Participating'!A18</f>
        <v>Maryland</v>
      </c>
      <c r="B18" s="12">
        <v>121840</v>
      </c>
      <c r="C18" s="4">
        <v>119706</v>
      </c>
      <c r="D18" s="4">
        <v>118204</v>
      </c>
      <c r="E18" s="4">
        <v>116739</v>
      </c>
      <c r="F18" s="4">
        <v>114779</v>
      </c>
      <c r="G18" s="4">
        <v>116052</v>
      </c>
      <c r="H18" s="4">
        <v>115942</v>
      </c>
      <c r="I18" s="4">
        <v>116124</v>
      </c>
      <c r="J18" s="4">
        <v>115979</v>
      </c>
      <c r="K18" s="4">
        <v>116320</v>
      </c>
      <c r="L18" s="12">
        <f t="shared" si="1"/>
        <v>117168.5</v>
      </c>
    </row>
    <row r="19" spans="1:12" ht="12" customHeight="1" x14ac:dyDescent="0.2">
      <c r="A19" s="7" t="str">
        <f>'Pregnant Women Participating'!A19</f>
        <v>New Jersey</v>
      </c>
      <c r="B19" s="12">
        <v>163691</v>
      </c>
      <c r="C19" s="4">
        <v>162371</v>
      </c>
      <c r="D19" s="4">
        <v>161078</v>
      </c>
      <c r="E19" s="4">
        <v>160254</v>
      </c>
      <c r="F19" s="4">
        <v>159846</v>
      </c>
      <c r="G19" s="4">
        <v>160875</v>
      </c>
      <c r="H19" s="4">
        <v>161360</v>
      </c>
      <c r="I19" s="4">
        <v>161784</v>
      </c>
      <c r="J19" s="4">
        <v>161601</v>
      </c>
      <c r="K19" s="4">
        <v>162360</v>
      </c>
      <c r="L19" s="12">
        <f t="shared" si="1"/>
        <v>161522</v>
      </c>
    </row>
    <row r="20" spans="1:12" ht="12" customHeight="1" x14ac:dyDescent="0.2">
      <c r="A20" s="7" t="str">
        <f>'Pregnant Women Participating'!A20</f>
        <v>Pennsylvania</v>
      </c>
      <c r="B20" s="12">
        <v>184674</v>
      </c>
      <c r="C20" s="4">
        <v>180518</v>
      </c>
      <c r="D20" s="4">
        <v>176850</v>
      </c>
      <c r="E20" s="4">
        <v>175065</v>
      </c>
      <c r="F20" s="4">
        <v>174242</v>
      </c>
      <c r="G20" s="4">
        <v>174039</v>
      </c>
      <c r="H20" s="4">
        <v>175868</v>
      </c>
      <c r="I20" s="4">
        <v>176302</v>
      </c>
      <c r="J20" s="4">
        <v>176274</v>
      </c>
      <c r="K20" s="4">
        <v>176014</v>
      </c>
      <c r="L20" s="12">
        <f t="shared" si="1"/>
        <v>176984.6</v>
      </c>
    </row>
    <row r="21" spans="1:12" ht="12" customHeight="1" x14ac:dyDescent="0.2">
      <c r="A21" s="7" t="str">
        <f>'Pregnant Women Participating'!A21</f>
        <v>Puerto Rico</v>
      </c>
      <c r="B21" s="12">
        <v>88468</v>
      </c>
      <c r="C21" s="4">
        <v>87195</v>
      </c>
      <c r="D21" s="4">
        <v>87127</v>
      </c>
      <c r="E21" s="4">
        <v>87198</v>
      </c>
      <c r="F21" s="4">
        <v>87626</v>
      </c>
      <c r="G21" s="4">
        <v>88229</v>
      </c>
      <c r="H21" s="4">
        <v>88791</v>
      </c>
      <c r="I21" s="4">
        <v>88682</v>
      </c>
      <c r="J21" s="4">
        <v>88766</v>
      </c>
      <c r="K21" s="4">
        <v>88623</v>
      </c>
      <c r="L21" s="12">
        <f t="shared" si="1"/>
        <v>88070.5</v>
      </c>
    </row>
    <row r="22" spans="1:12" ht="12" customHeight="1" x14ac:dyDescent="0.2">
      <c r="A22" s="7" t="str">
        <f>'Pregnant Women Participating'!A22</f>
        <v>Virginia</v>
      </c>
      <c r="B22" s="12">
        <v>104522</v>
      </c>
      <c r="C22" s="4">
        <v>101443</v>
      </c>
      <c r="D22" s="4">
        <v>99854</v>
      </c>
      <c r="E22" s="4">
        <v>98711</v>
      </c>
      <c r="F22" s="4">
        <v>97911</v>
      </c>
      <c r="G22" s="4">
        <v>98229</v>
      </c>
      <c r="H22" s="4">
        <v>98234</v>
      </c>
      <c r="I22" s="4">
        <v>97264</v>
      </c>
      <c r="J22" s="4">
        <v>96853</v>
      </c>
      <c r="K22" s="4">
        <v>97096</v>
      </c>
      <c r="L22" s="12">
        <f t="shared" si="1"/>
        <v>99011.7</v>
      </c>
    </row>
    <row r="23" spans="1:12" ht="12" customHeight="1" x14ac:dyDescent="0.2">
      <c r="A23" s="7" t="str">
        <f>'Pregnant Women Participating'!A23</f>
        <v>West Virginia</v>
      </c>
      <c r="B23" s="12">
        <v>35946</v>
      </c>
      <c r="C23" s="4">
        <v>35432</v>
      </c>
      <c r="D23" s="4">
        <v>35079</v>
      </c>
      <c r="E23" s="4">
        <v>35234</v>
      </c>
      <c r="F23" s="4">
        <v>34802</v>
      </c>
      <c r="G23" s="4">
        <v>34941</v>
      </c>
      <c r="H23" s="4">
        <v>34816</v>
      </c>
      <c r="I23" s="4">
        <v>34674</v>
      </c>
      <c r="J23" s="4">
        <v>34845</v>
      </c>
      <c r="K23" s="4">
        <v>35297</v>
      </c>
      <c r="L23" s="12">
        <f t="shared" si="1"/>
        <v>35106.6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735034</v>
      </c>
      <c r="C24" s="14">
        <v>722161</v>
      </c>
      <c r="D24" s="14">
        <v>713669</v>
      </c>
      <c r="E24" s="14">
        <v>708580</v>
      </c>
      <c r="F24" s="14">
        <v>704344</v>
      </c>
      <c r="G24" s="14">
        <v>707703</v>
      </c>
      <c r="H24" s="14">
        <v>710243</v>
      </c>
      <c r="I24" s="14">
        <v>709838</v>
      </c>
      <c r="J24" s="14">
        <v>709459</v>
      </c>
      <c r="K24" s="14">
        <v>711267</v>
      </c>
      <c r="L24" s="15">
        <f t="shared" si="1"/>
        <v>713229.8</v>
      </c>
    </row>
    <row r="25" spans="1:12" ht="12" customHeight="1" x14ac:dyDescent="0.2">
      <c r="A25" s="7" t="str">
        <f>'Pregnant Women Participating'!A25</f>
        <v>Alabama</v>
      </c>
      <c r="B25" s="12">
        <v>107359</v>
      </c>
      <c r="C25" s="4">
        <v>101539</v>
      </c>
      <c r="D25" s="4">
        <v>103385</v>
      </c>
      <c r="E25" s="4">
        <v>107624</v>
      </c>
      <c r="F25" s="4">
        <v>106917</v>
      </c>
      <c r="G25" s="4">
        <v>107446</v>
      </c>
      <c r="H25" s="4">
        <v>108360</v>
      </c>
      <c r="I25" s="4">
        <v>108441</v>
      </c>
      <c r="J25" s="4">
        <v>108336</v>
      </c>
      <c r="K25" s="4">
        <v>108500</v>
      </c>
      <c r="L25" s="12">
        <f t="shared" si="1"/>
        <v>106790.7</v>
      </c>
    </row>
    <row r="26" spans="1:12" ht="12" customHeight="1" x14ac:dyDescent="0.2">
      <c r="A26" s="7" t="str">
        <f>'Pregnant Women Participating'!A26</f>
        <v>Florida</v>
      </c>
      <c r="B26" s="12">
        <v>431243</v>
      </c>
      <c r="C26" s="4">
        <v>417197</v>
      </c>
      <c r="D26" s="4">
        <v>411640</v>
      </c>
      <c r="E26" s="4">
        <v>410236</v>
      </c>
      <c r="F26" s="4">
        <v>404838</v>
      </c>
      <c r="G26" s="4">
        <v>406331</v>
      </c>
      <c r="H26" s="4">
        <v>403413</v>
      </c>
      <c r="I26" s="4">
        <v>402706</v>
      </c>
      <c r="J26" s="4">
        <v>401719</v>
      </c>
      <c r="K26" s="4">
        <v>389856</v>
      </c>
      <c r="L26" s="12">
        <f t="shared" si="1"/>
        <v>407917.9</v>
      </c>
    </row>
    <row r="27" spans="1:12" ht="12" customHeight="1" x14ac:dyDescent="0.2">
      <c r="A27" s="7" t="str">
        <f>'Pregnant Women Participating'!A27</f>
        <v>Georgia</v>
      </c>
      <c r="B27" s="12">
        <v>247706</v>
      </c>
      <c r="C27" s="4">
        <v>246833</v>
      </c>
      <c r="D27" s="4">
        <v>246278</v>
      </c>
      <c r="E27" s="4">
        <v>246758</v>
      </c>
      <c r="F27" s="4">
        <v>245289</v>
      </c>
      <c r="G27" s="4">
        <v>244719</v>
      </c>
      <c r="H27" s="4">
        <v>244037</v>
      </c>
      <c r="I27" s="4">
        <v>244144</v>
      </c>
      <c r="J27" s="4">
        <v>244143</v>
      </c>
      <c r="K27" s="4">
        <v>246532</v>
      </c>
      <c r="L27" s="12">
        <f t="shared" si="1"/>
        <v>245643.9</v>
      </c>
    </row>
    <row r="28" spans="1:12" ht="12" customHeight="1" x14ac:dyDescent="0.2">
      <c r="A28" s="7" t="str">
        <f>'Pregnant Women Participating'!A28</f>
        <v>Kentucky</v>
      </c>
      <c r="B28" s="12">
        <v>107461</v>
      </c>
      <c r="C28" s="4">
        <v>105619</v>
      </c>
      <c r="D28" s="4">
        <v>104518</v>
      </c>
      <c r="E28" s="4">
        <v>103818</v>
      </c>
      <c r="F28" s="4">
        <v>103609</v>
      </c>
      <c r="G28" s="4">
        <v>104228</v>
      </c>
      <c r="H28" s="4">
        <v>104180</v>
      </c>
      <c r="I28" s="4">
        <v>103946</v>
      </c>
      <c r="J28" s="4">
        <v>104269</v>
      </c>
      <c r="K28" s="4">
        <v>104880</v>
      </c>
      <c r="L28" s="12">
        <f t="shared" si="1"/>
        <v>104652.8</v>
      </c>
    </row>
    <row r="29" spans="1:12" ht="12" customHeight="1" x14ac:dyDescent="0.2">
      <c r="A29" s="7" t="str">
        <f>'Pregnant Women Participating'!A29</f>
        <v>Mississippi</v>
      </c>
      <c r="B29" s="12">
        <v>57967</v>
      </c>
      <c r="C29" s="4">
        <v>56770</v>
      </c>
      <c r="D29" s="4">
        <v>56385</v>
      </c>
      <c r="E29" s="4">
        <v>54852</v>
      </c>
      <c r="F29" s="4">
        <v>56071</v>
      </c>
      <c r="G29" s="4">
        <v>56731</v>
      </c>
      <c r="H29" s="4">
        <v>56230</v>
      </c>
      <c r="I29" s="4">
        <v>57825</v>
      </c>
      <c r="J29" s="4">
        <v>58950</v>
      </c>
      <c r="K29" s="4">
        <v>59043</v>
      </c>
      <c r="L29" s="12">
        <f t="shared" si="1"/>
        <v>57082.400000000001</v>
      </c>
    </row>
    <row r="30" spans="1:12" ht="12" customHeight="1" x14ac:dyDescent="0.2">
      <c r="A30" s="7" t="str">
        <f>'Pregnant Women Participating'!A30</f>
        <v>North Carolina</v>
      </c>
      <c r="B30" s="12">
        <v>264509</v>
      </c>
      <c r="C30" s="4">
        <v>259368</v>
      </c>
      <c r="D30" s="4">
        <v>257623</v>
      </c>
      <c r="E30" s="4">
        <v>257794</v>
      </c>
      <c r="F30" s="4">
        <v>255741</v>
      </c>
      <c r="G30" s="4">
        <v>258476</v>
      </c>
      <c r="H30" s="4">
        <v>258128</v>
      </c>
      <c r="I30" s="4">
        <v>258469</v>
      </c>
      <c r="J30" s="4">
        <v>258754</v>
      </c>
      <c r="K30" s="4">
        <v>260154</v>
      </c>
      <c r="L30" s="12">
        <f t="shared" si="1"/>
        <v>258901.6</v>
      </c>
    </row>
    <row r="31" spans="1:12" ht="12" customHeight="1" x14ac:dyDescent="0.2">
      <c r="A31" s="7" t="str">
        <f>'Pregnant Women Participating'!A31</f>
        <v>South Carolina</v>
      </c>
      <c r="B31" s="12">
        <v>97965</v>
      </c>
      <c r="C31" s="4">
        <v>96350</v>
      </c>
      <c r="D31" s="4">
        <v>95569</v>
      </c>
      <c r="E31" s="4">
        <v>95190</v>
      </c>
      <c r="F31" s="4">
        <v>93690</v>
      </c>
      <c r="G31" s="4">
        <v>95387</v>
      </c>
      <c r="H31" s="4">
        <v>96868</v>
      </c>
      <c r="I31" s="4">
        <v>97111</v>
      </c>
      <c r="J31" s="4">
        <v>96869</v>
      </c>
      <c r="K31" s="4">
        <v>97704</v>
      </c>
      <c r="L31" s="12">
        <f t="shared" si="1"/>
        <v>96270.3</v>
      </c>
    </row>
    <row r="32" spans="1:12" ht="12" customHeight="1" x14ac:dyDescent="0.2">
      <c r="A32" s="7" t="str">
        <f>'Pregnant Women Participating'!A32</f>
        <v>Tennessee</v>
      </c>
      <c r="B32" s="12">
        <v>162934</v>
      </c>
      <c r="C32" s="4">
        <v>158395</v>
      </c>
      <c r="D32" s="4">
        <v>156883</v>
      </c>
      <c r="E32" s="4">
        <v>153192</v>
      </c>
      <c r="F32" s="4">
        <v>153585</v>
      </c>
      <c r="G32" s="4">
        <v>155102</v>
      </c>
      <c r="H32" s="4">
        <v>155261</v>
      </c>
      <c r="I32" s="4">
        <v>153347</v>
      </c>
      <c r="J32" s="4">
        <v>152206</v>
      </c>
      <c r="K32" s="4">
        <v>154529</v>
      </c>
      <c r="L32" s="12">
        <f t="shared" si="1"/>
        <v>155543.4</v>
      </c>
    </row>
    <row r="33" spans="1:12" ht="12" customHeight="1" x14ac:dyDescent="0.2">
      <c r="A33" s="7" t="str">
        <f>'Pregnant Women Participating'!A33</f>
        <v>Choctaw Indians, MS</v>
      </c>
      <c r="B33" s="12">
        <v>628</v>
      </c>
      <c r="C33" s="4">
        <v>602</v>
      </c>
      <c r="D33" s="4">
        <v>598</v>
      </c>
      <c r="E33" s="4">
        <v>608</v>
      </c>
      <c r="F33" s="4">
        <v>585</v>
      </c>
      <c r="G33" s="4">
        <v>592</v>
      </c>
      <c r="H33" s="4">
        <v>615</v>
      </c>
      <c r="I33" s="4">
        <v>541</v>
      </c>
      <c r="J33" s="4">
        <v>562</v>
      </c>
      <c r="K33" s="4">
        <v>525</v>
      </c>
      <c r="L33" s="12">
        <f t="shared" si="1"/>
        <v>585.6</v>
      </c>
    </row>
    <row r="34" spans="1:12" ht="12" customHeight="1" x14ac:dyDescent="0.2">
      <c r="A34" s="7" t="str">
        <f>'Pregnant Women Participating'!A34</f>
        <v>Eastern Cherokee, NC</v>
      </c>
      <c r="B34" s="12">
        <v>472</v>
      </c>
      <c r="C34" s="4">
        <v>470</v>
      </c>
      <c r="D34" s="4">
        <v>472</v>
      </c>
      <c r="E34" s="4">
        <v>482</v>
      </c>
      <c r="F34" s="4">
        <v>460</v>
      </c>
      <c r="G34" s="4">
        <v>467</v>
      </c>
      <c r="H34" s="4">
        <v>464</v>
      </c>
      <c r="I34" s="4">
        <v>459</v>
      </c>
      <c r="J34" s="4">
        <v>449</v>
      </c>
      <c r="K34" s="4">
        <v>453</v>
      </c>
      <c r="L34" s="12">
        <f t="shared" si="1"/>
        <v>464.8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1478244</v>
      </c>
      <c r="C35" s="14">
        <v>1443143</v>
      </c>
      <c r="D35" s="14">
        <v>1433351</v>
      </c>
      <c r="E35" s="14">
        <v>1430554</v>
      </c>
      <c r="F35" s="14">
        <v>1420785</v>
      </c>
      <c r="G35" s="14">
        <v>1429479</v>
      </c>
      <c r="H35" s="14">
        <v>1427556</v>
      </c>
      <c r="I35" s="14">
        <v>1426989</v>
      </c>
      <c r="J35" s="14">
        <v>1426257</v>
      </c>
      <c r="K35" s="14">
        <v>1422176</v>
      </c>
      <c r="L35" s="15">
        <f t="shared" si="1"/>
        <v>1433853.4</v>
      </c>
    </row>
    <row r="36" spans="1:12" ht="12" customHeight="1" x14ac:dyDescent="0.2">
      <c r="A36" s="7" t="str">
        <f>'Pregnant Women Participating'!A36</f>
        <v>Illinois</v>
      </c>
      <c r="B36" s="12">
        <v>175860</v>
      </c>
      <c r="C36" s="4">
        <v>171714</v>
      </c>
      <c r="D36" s="4">
        <v>168847</v>
      </c>
      <c r="E36" s="4">
        <v>168868</v>
      </c>
      <c r="F36" s="4">
        <v>167312</v>
      </c>
      <c r="G36" s="4">
        <v>168534</v>
      </c>
      <c r="H36" s="4">
        <v>169102</v>
      </c>
      <c r="I36" s="4">
        <v>168271</v>
      </c>
      <c r="J36" s="4">
        <v>167490</v>
      </c>
      <c r="K36" s="4">
        <v>167689</v>
      </c>
      <c r="L36" s="12">
        <f t="shared" si="1"/>
        <v>169368.7</v>
      </c>
    </row>
    <row r="37" spans="1:12" ht="12" customHeight="1" x14ac:dyDescent="0.2">
      <c r="A37" s="7" t="str">
        <f>'Pregnant Women Participating'!A37</f>
        <v>Indiana</v>
      </c>
      <c r="B37" s="12">
        <v>156544</v>
      </c>
      <c r="C37" s="4">
        <v>153378</v>
      </c>
      <c r="D37" s="4">
        <v>151849</v>
      </c>
      <c r="E37" s="4">
        <v>151961</v>
      </c>
      <c r="F37" s="4">
        <v>150373</v>
      </c>
      <c r="G37" s="4">
        <v>151678</v>
      </c>
      <c r="H37" s="4">
        <v>151895</v>
      </c>
      <c r="I37" s="4">
        <v>150879</v>
      </c>
      <c r="J37" s="4">
        <v>150504</v>
      </c>
      <c r="K37" s="4">
        <v>150293</v>
      </c>
      <c r="L37" s="12">
        <f t="shared" si="1"/>
        <v>151935.4</v>
      </c>
    </row>
    <row r="38" spans="1:12" ht="12" customHeight="1" x14ac:dyDescent="0.2">
      <c r="A38" s="7" t="str">
        <f>'Pregnant Women Participating'!A38</f>
        <v>Iowa</v>
      </c>
      <c r="B38" s="12">
        <v>62381</v>
      </c>
      <c r="C38" s="4">
        <v>61816</v>
      </c>
      <c r="D38" s="4">
        <v>61229</v>
      </c>
      <c r="E38" s="4">
        <v>60846</v>
      </c>
      <c r="F38" s="4">
        <v>60445</v>
      </c>
      <c r="G38" s="4">
        <v>60318</v>
      </c>
      <c r="H38" s="4">
        <v>60332</v>
      </c>
      <c r="I38" s="4">
        <v>59810</v>
      </c>
      <c r="J38" s="4">
        <v>59814</v>
      </c>
      <c r="K38" s="4">
        <v>59760</v>
      </c>
      <c r="L38" s="12">
        <f t="shared" si="1"/>
        <v>60675.1</v>
      </c>
    </row>
    <row r="39" spans="1:12" ht="12" customHeight="1" x14ac:dyDescent="0.2">
      <c r="A39" s="7" t="str">
        <f>'Pregnant Women Participating'!A39</f>
        <v>Michigan</v>
      </c>
      <c r="B39" s="12">
        <v>186266</v>
      </c>
      <c r="C39" s="4">
        <v>183165</v>
      </c>
      <c r="D39" s="4">
        <v>180802</v>
      </c>
      <c r="E39" s="4">
        <v>180787</v>
      </c>
      <c r="F39" s="4">
        <v>179544</v>
      </c>
      <c r="G39" s="4">
        <v>179632</v>
      </c>
      <c r="H39" s="4">
        <v>179676</v>
      </c>
      <c r="I39" s="4">
        <v>179075</v>
      </c>
      <c r="J39" s="4">
        <v>179279</v>
      </c>
      <c r="K39" s="4">
        <v>179344</v>
      </c>
      <c r="L39" s="12">
        <f t="shared" si="1"/>
        <v>180757</v>
      </c>
    </row>
    <row r="40" spans="1:12" ht="12" customHeight="1" x14ac:dyDescent="0.2">
      <c r="A40" s="7" t="str">
        <f>'Pregnant Women Participating'!A40</f>
        <v>Minnesota</v>
      </c>
      <c r="B40" s="12">
        <v>105084</v>
      </c>
      <c r="C40" s="4">
        <v>103107</v>
      </c>
      <c r="D40" s="4">
        <v>102146</v>
      </c>
      <c r="E40" s="4">
        <v>101488</v>
      </c>
      <c r="F40" s="4">
        <v>100083</v>
      </c>
      <c r="G40" s="4">
        <v>100371</v>
      </c>
      <c r="H40" s="4">
        <v>100440</v>
      </c>
      <c r="I40" s="4">
        <v>99906</v>
      </c>
      <c r="J40" s="4">
        <v>99831</v>
      </c>
      <c r="K40" s="4">
        <v>100416</v>
      </c>
      <c r="L40" s="12">
        <f t="shared" si="1"/>
        <v>101287.2</v>
      </c>
    </row>
    <row r="41" spans="1:12" ht="12" customHeight="1" x14ac:dyDescent="0.2">
      <c r="A41" s="7" t="str">
        <f>'Pregnant Women Participating'!A41</f>
        <v>Ohio</v>
      </c>
      <c r="B41" s="12">
        <v>183609</v>
      </c>
      <c r="C41" s="4">
        <v>179560</v>
      </c>
      <c r="D41" s="4">
        <v>176669</v>
      </c>
      <c r="E41" s="4">
        <v>174212</v>
      </c>
      <c r="F41" s="4">
        <v>173628</v>
      </c>
      <c r="G41" s="4">
        <v>175103</v>
      </c>
      <c r="H41" s="4">
        <v>175109</v>
      </c>
      <c r="I41" s="4">
        <v>174495</v>
      </c>
      <c r="J41" s="4">
        <v>172631</v>
      </c>
      <c r="K41" s="4">
        <v>175619</v>
      </c>
      <c r="L41" s="12">
        <f t="shared" si="1"/>
        <v>176063.5</v>
      </c>
    </row>
    <row r="42" spans="1:12" ht="12" customHeight="1" x14ac:dyDescent="0.2">
      <c r="A42" s="7" t="str">
        <f>'Pregnant Women Participating'!A42</f>
        <v>Wisconsin</v>
      </c>
      <c r="B42" s="12">
        <v>94824</v>
      </c>
      <c r="C42" s="4">
        <v>93530</v>
      </c>
      <c r="D42" s="4">
        <v>93163</v>
      </c>
      <c r="E42" s="4">
        <v>93357</v>
      </c>
      <c r="F42" s="4">
        <v>92968</v>
      </c>
      <c r="G42" s="4">
        <v>93157</v>
      </c>
      <c r="H42" s="4">
        <v>93200</v>
      </c>
      <c r="I42" s="4">
        <v>92923</v>
      </c>
      <c r="J42" s="4">
        <v>92031</v>
      </c>
      <c r="K42" s="4">
        <v>96304</v>
      </c>
      <c r="L42" s="12">
        <f t="shared" si="1"/>
        <v>93545.7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964568</v>
      </c>
      <c r="C43" s="14">
        <v>946270</v>
      </c>
      <c r="D43" s="14">
        <v>934705</v>
      </c>
      <c r="E43" s="14">
        <v>931519</v>
      </c>
      <c r="F43" s="14">
        <v>924353</v>
      </c>
      <c r="G43" s="14">
        <v>928793</v>
      </c>
      <c r="H43" s="14">
        <v>929754</v>
      </c>
      <c r="I43" s="14">
        <v>925359</v>
      </c>
      <c r="J43" s="14">
        <v>921580</v>
      </c>
      <c r="K43" s="14">
        <v>929425</v>
      </c>
      <c r="L43" s="15">
        <f t="shared" si="1"/>
        <v>933632.6</v>
      </c>
    </row>
    <row r="44" spans="1:12" ht="12" customHeight="1" x14ac:dyDescent="0.2">
      <c r="A44" s="7" t="str">
        <f>'Pregnant Women Participating'!A44</f>
        <v>Arizona</v>
      </c>
      <c r="B44" s="12">
        <v>146419</v>
      </c>
      <c r="C44" s="4">
        <v>144471</v>
      </c>
      <c r="D44" s="4">
        <v>144418</v>
      </c>
      <c r="E44" s="4">
        <v>144474</v>
      </c>
      <c r="F44" s="4">
        <v>144126</v>
      </c>
      <c r="G44" s="4">
        <v>145803</v>
      </c>
      <c r="H44" s="4">
        <v>147548</v>
      </c>
      <c r="I44" s="4">
        <v>148174</v>
      </c>
      <c r="J44" s="4">
        <v>148880</v>
      </c>
      <c r="K44" s="4">
        <v>149014</v>
      </c>
      <c r="L44" s="12">
        <f t="shared" si="1"/>
        <v>146332.70000000001</v>
      </c>
    </row>
    <row r="45" spans="1:12" ht="12" customHeight="1" x14ac:dyDescent="0.2">
      <c r="A45" s="7" t="str">
        <f>'Pregnant Women Participating'!A45</f>
        <v>Arkansas</v>
      </c>
      <c r="B45" s="12">
        <v>66460</v>
      </c>
      <c r="C45" s="4">
        <v>61584</v>
      </c>
      <c r="D45" s="4">
        <v>59145</v>
      </c>
      <c r="E45" s="4">
        <v>62039</v>
      </c>
      <c r="F45" s="4">
        <v>63950</v>
      </c>
      <c r="G45" s="4">
        <v>62021</v>
      </c>
      <c r="H45" s="4">
        <v>63616</v>
      </c>
      <c r="I45" s="4">
        <v>64062</v>
      </c>
      <c r="J45" s="4">
        <v>63155</v>
      </c>
      <c r="K45" s="4">
        <v>63283</v>
      </c>
      <c r="L45" s="12">
        <f t="shared" si="1"/>
        <v>62931.5</v>
      </c>
    </row>
    <row r="46" spans="1:12" ht="12" customHeight="1" x14ac:dyDescent="0.2">
      <c r="A46" s="7" t="str">
        <f>'Pregnant Women Participating'!A46</f>
        <v>Louisiana</v>
      </c>
      <c r="B46" s="12">
        <v>105411</v>
      </c>
      <c r="C46" s="4">
        <v>102699</v>
      </c>
      <c r="D46" s="4">
        <v>101446</v>
      </c>
      <c r="E46" s="4">
        <v>100671</v>
      </c>
      <c r="F46" s="4">
        <v>101286</v>
      </c>
      <c r="G46" s="4">
        <v>102805</v>
      </c>
      <c r="H46" s="4">
        <v>103662</v>
      </c>
      <c r="I46" s="4">
        <v>103655</v>
      </c>
      <c r="J46" s="4">
        <v>105542</v>
      </c>
      <c r="K46" s="4">
        <v>106088</v>
      </c>
      <c r="L46" s="12">
        <f t="shared" si="1"/>
        <v>103326.5</v>
      </c>
    </row>
    <row r="47" spans="1:12" ht="12" customHeight="1" x14ac:dyDescent="0.2">
      <c r="A47" s="7" t="str">
        <f>'Pregnant Women Participating'!A47</f>
        <v>New Mexico</v>
      </c>
      <c r="B47" s="12">
        <v>45538</v>
      </c>
      <c r="C47" s="4">
        <v>42348</v>
      </c>
      <c r="D47" s="4">
        <v>41262</v>
      </c>
      <c r="E47" s="4">
        <v>43718</v>
      </c>
      <c r="F47" s="4">
        <v>44219</v>
      </c>
      <c r="G47" s="4">
        <v>43722</v>
      </c>
      <c r="H47" s="4">
        <v>44288</v>
      </c>
      <c r="I47" s="4">
        <v>43903</v>
      </c>
      <c r="J47" s="4">
        <v>43946</v>
      </c>
      <c r="K47" s="4">
        <v>44968</v>
      </c>
      <c r="L47" s="12">
        <f t="shared" si="1"/>
        <v>43791.199999999997</v>
      </c>
    </row>
    <row r="48" spans="1:12" ht="12" customHeight="1" x14ac:dyDescent="0.2">
      <c r="A48" s="7" t="str">
        <f>'Pregnant Women Participating'!A48</f>
        <v>Oklahoma</v>
      </c>
      <c r="B48" s="12">
        <v>75899</v>
      </c>
      <c r="C48" s="4">
        <v>73609</v>
      </c>
      <c r="D48" s="4">
        <v>71994</v>
      </c>
      <c r="E48" s="4">
        <v>71163</v>
      </c>
      <c r="F48" s="4">
        <v>70774</v>
      </c>
      <c r="G48" s="4">
        <v>70774</v>
      </c>
      <c r="H48" s="4">
        <v>70196</v>
      </c>
      <c r="I48" s="4">
        <v>70266</v>
      </c>
      <c r="J48" s="4">
        <v>71002</v>
      </c>
      <c r="K48" s="4">
        <v>71285</v>
      </c>
      <c r="L48" s="12">
        <f t="shared" si="1"/>
        <v>71696.2</v>
      </c>
    </row>
    <row r="49" spans="1:12" ht="12" customHeight="1" x14ac:dyDescent="0.2">
      <c r="A49" s="7" t="str">
        <f>'Pregnant Women Participating'!A49</f>
        <v>Texas</v>
      </c>
      <c r="B49" s="12">
        <v>810273</v>
      </c>
      <c r="C49" s="4">
        <v>794091</v>
      </c>
      <c r="D49" s="4">
        <v>782207</v>
      </c>
      <c r="E49" s="4">
        <v>771718</v>
      </c>
      <c r="F49" s="4">
        <v>770335</v>
      </c>
      <c r="G49" s="4">
        <v>775292</v>
      </c>
      <c r="H49" s="4">
        <v>775220</v>
      </c>
      <c r="I49" s="4">
        <v>767546</v>
      </c>
      <c r="J49" s="4">
        <v>769837</v>
      </c>
      <c r="K49" s="4">
        <v>769832</v>
      </c>
      <c r="L49" s="12">
        <f t="shared" si="1"/>
        <v>778635.1</v>
      </c>
    </row>
    <row r="50" spans="1:12" ht="12" customHeight="1" x14ac:dyDescent="0.2">
      <c r="A50" s="7" t="str">
        <f>'Pregnant Women Participating'!A50</f>
        <v>Utah</v>
      </c>
      <c r="B50" s="12">
        <v>47892</v>
      </c>
      <c r="C50" s="4">
        <v>47095</v>
      </c>
      <c r="D50" s="4">
        <v>46444</v>
      </c>
      <c r="E50" s="4">
        <v>45755</v>
      </c>
      <c r="F50" s="4">
        <v>45623</v>
      </c>
      <c r="G50" s="4">
        <v>45820</v>
      </c>
      <c r="H50" s="4">
        <v>45687</v>
      </c>
      <c r="I50" s="4">
        <v>45417</v>
      </c>
      <c r="J50" s="4">
        <v>45310</v>
      </c>
      <c r="K50" s="4">
        <v>45067</v>
      </c>
      <c r="L50" s="12">
        <f t="shared" si="1"/>
        <v>46011</v>
      </c>
    </row>
    <row r="51" spans="1:12" ht="12" customHeight="1" x14ac:dyDescent="0.2">
      <c r="A51" s="7" t="str">
        <f>'Pregnant Women Participating'!A51</f>
        <v>Inter-Tribal Council, AZ</v>
      </c>
      <c r="B51" s="12">
        <v>6674</v>
      </c>
      <c r="C51" s="4">
        <v>6402</v>
      </c>
      <c r="D51" s="4">
        <v>6397</v>
      </c>
      <c r="E51" s="4">
        <v>6497</v>
      </c>
      <c r="F51" s="4">
        <v>6413</v>
      </c>
      <c r="G51" s="4">
        <v>6529</v>
      </c>
      <c r="H51" s="4">
        <v>6555</v>
      </c>
      <c r="I51" s="4">
        <v>6556</v>
      </c>
      <c r="J51" s="4">
        <v>6575</v>
      </c>
      <c r="K51" s="4">
        <v>6533</v>
      </c>
      <c r="L51" s="12">
        <f t="shared" si="1"/>
        <v>6513.1</v>
      </c>
    </row>
    <row r="52" spans="1:12" ht="12" customHeight="1" x14ac:dyDescent="0.2">
      <c r="A52" s="7" t="str">
        <f>'Pregnant Women Participating'!A52</f>
        <v>Navajo Nation, AZ</v>
      </c>
      <c r="B52" s="12">
        <v>4048</v>
      </c>
      <c r="C52" s="4">
        <v>3877</v>
      </c>
      <c r="D52" s="4">
        <v>3898</v>
      </c>
      <c r="E52" s="4">
        <v>4045</v>
      </c>
      <c r="F52" s="4">
        <v>3794</v>
      </c>
      <c r="G52" s="4">
        <v>3836</v>
      </c>
      <c r="H52" s="4">
        <v>3774</v>
      </c>
      <c r="I52" s="4">
        <v>3776</v>
      </c>
      <c r="J52" s="4">
        <v>3861</v>
      </c>
      <c r="K52" s="4">
        <v>3832</v>
      </c>
      <c r="L52" s="12">
        <f t="shared" si="1"/>
        <v>3874.1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282</v>
      </c>
      <c r="C53" s="4">
        <v>307</v>
      </c>
      <c r="D53" s="4">
        <v>289</v>
      </c>
      <c r="E53" s="4">
        <v>285</v>
      </c>
      <c r="F53" s="4">
        <v>288</v>
      </c>
      <c r="G53" s="4">
        <v>279</v>
      </c>
      <c r="H53" s="4">
        <v>264</v>
      </c>
      <c r="I53" s="4">
        <v>282</v>
      </c>
      <c r="J53" s="4">
        <v>283</v>
      </c>
      <c r="K53" s="4">
        <v>310</v>
      </c>
      <c r="L53" s="12">
        <f t="shared" si="1"/>
        <v>286.89999999999998</v>
      </c>
    </row>
    <row r="54" spans="1:12" ht="12" customHeight="1" x14ac:dyDescent="0.2">
      <c r="A54" s="7" t="str">
        <f>'Pregnant Women Participating'!A54</f>
        <v>Eight Northern Pueblos, NM</v>
      </c>
      <c r="B54" s="12">
        <v>289</v>
      </c>
      <c r="C54" s="4">
        <v>301</v>
      </c>
      <c r="D54" s="4">
        <v>304</v>
      </c>
      <c r="E54" s="4">
        <v>290</v>
      </c>
      <c r="F54" s="4">
        <v>308</v>
      </c>
      <c r="G54" s="4">
        <v>302</v>
      </c>
      <c r="H54" s="4">
        <v>316</v>
      </c>
      <c r="I54" s="4">
        <v>327</v>
      </c>
      <c r="J54" s="4">
        <v>331</v>
      </c>
      <c r="K54" s="4">
        <v>334</v>
      </c>
      <c r="L54" s="12">
        <f t="shared" si="1"/>
        <v>310.2</v>
      </c>
    </row>
    <row r="55" spans="1:12" ht="12" customHeight="1" x14ac:dyDescent="0.2">
      <c r="A55" s="7" t="str">
        <f>'Pregnant Women Participating'!A55</f>
        <v>Five Sandoval Pueblos, NM</v>
      </c>
      <c r="B55" s="12">
        <v>181</v>
      </c>
      <c r="C55" s="4">
        <v>172</v>
      </c>
      <c r="D55" s="4">
        <v>160</v>
      </c>
      <c r="E55" s="4">
        <v>179</v>
      </c>
      <c r="F55" s="4">
        <v>168</v>
      </c>
      <c r="G55" s="4">
        <v>179</v>
      </c>
      <c r="H55" s="4">
        <v>163</v>
      </c>
      <c r="I55" s="4">
        <v>152</v>
      </c>
      <c r="J55" s="4">
        <v>150</v>
      </c>
      <c r="K55" s="4">
        <v>170</v>
      </c>
      <c r="L55" s="12">
        <f t="shared" si="1"/>
        <v>167.4</v>
      </c>
    </row>
    <row r="56" spans="1:12" ht="12" customHeight="1" x14ac:dyDescent="0.2">
      <c r="A56" s="7" t="str">
        <f>'Pregnant Women Participating'!A56</f>
        <v>Isleta Pueblo, NM</v>
      </c>
      <c r="B56" s="12">
        <v>948</v>
      </c>
      <c r="C56" s="4">
        <v>889</v>
      </c>
      <c r="D56" s="4">
        <v>887</v>
      </c>
      <c r="E56" s="4">
        <v>899</v>
      </c>
      <c r="F56" s="4">
        <v>892</v>
      </c>
      <c r="G56" s="4">
        <v>891</v>
      </c>
      <c r="H56" s="4">
        <v>870</v>
      </c>
      <c r="I56" s="4">
        <v>886</v>
      </c>
      <c r="J56" s="4">
        <v>866</v>
      </c>
      <c r="K56" s="4">
        <v>891</v>
      </c>
      <c r="L56" s="12">
        <f t="shared" si="1"/>
        <v>891.9</v>
      </c>
    </row>
    <row r="57" spans="1:12" ht="12" customHeight="1" x14ac:dyDescent="0.2">
      <c r="A57" s="7" t="str">
        <f>'Pregnant Women Participating'!A57</f>
        <v>San Felipe Pueblo, NM</v>
      </c>
      <c r="B57" s="12">
        <v>196</v>
      </c>
      <c r="C57" s="4">
        <v>204</v>
      </c>
      <c r="D57" s="4">
        <v>166</v>
      </c>
      <c r="E57" s="4">
        <v>199</v>
      </c>
      <c r="F57" s="4">
        <v>201</v>
      </c>
      <c r="G57" s="4">
        <v>192</v>
      </c>
      <c r="H57" s="4">
        <v>193</v>
      </c>
      <c r="I57" s="4">
        <v>188</v>
      </c>
      <c r="J57" s="4">
        <v>193</v>
      </c>
      <c r="K57" s="4">
        <v>203</v>
      </c>
      <c r="L57" s="12">
        <f t="shared" si="1"/>
        <v>193.5</v>
      </c>
    </row>
    <row r="58" spans="1:12" ht="12" customHeight="1" x14ac:dyDescent="0.2">
      <c r="A58" s="7" t="str">
        <f>'Pregnant Women Participating'!A58</f>
        <v>Santo Domingo Tribe, NM</v>
      </c>
      <c r="B58" s="12">
        <v>130</v>
      </c>
      <c r="C58" s="4">
        <v>128</v>
      </c>
      <c r="D58" s="4">
        <v>117</v>
      </c>
      <c r="E58" s="4">
        <v>119</v>
      </c>
      <c r="F58" s="4">
        <v>124</v>
      </c>
      <c r="G58" s="4">
        <v>129</v>
      </c>
      <c r="H58" s="4">
        <v>130</v>
      </c>
      <c r="I58" s="4">
        <v>129</v>
      </c>
      <c r="J58" s="4">
        <v>131</v>
      </c>
      <c r="K58" s="4">
        <v>138</v>
      </c>
      <c r="L58" s="12">
        <f t="shared" si="1"/>
        <v>127.5</v>
      </c>
    </row>
    <row r="59" spans="1:12" ht="12" customHeight="1" x14ac:dyDescent="0.2">
      <c r="A59" s="7" t="str">
        <f>'Pregnant Women Participating'!A59</f>
        <v>Zuni Pueblo, NM</v>
      </c>
      <c r="B59" s="12">
        <v>464</v>
      </c>
      <c r="C59" s="4">
        <v>461</v>
      </c>
      <c r="D59" s="4">
        <v>461</v>
      </c>
      <c r="E59" s="4">
        <v>443</v>
      </c>
      <c r="F59" s="4">
        <v>448</v>
      </c>
      <c r="G59" s="4">
        <v>462</v>
      </c>
      <c r="H59" s="4">
        <v>411</v>
      </c>
      <c r="I59" s="4">
        <v>415</v>
      </c>
      <c r="J59" s="4">
        <v>399</v>
      </c>
      <c r="K59" s="4">
        <v>410</v>
      </c>
      <c r="L59" s="12">
        <f t="shared" si="1"/>
        <v>437.4</v>
      </c>
    </row>
    <row r="60" spans="1:12" ht="12" customHeight="1" x14ac:dyDescent="0.2">
      <c r="A60" s="7" t="str">
        <f>'Pregnant Women Participating'!A60</f>
        <v>Cherokee Nation, OK</v>
      </c>
      <c r="B60" s="12">
        <v>5807</v>
      </c>
      <c r="C60" s="4">
        <v>5709</v>
      </c>
      <c r="D60" s="4">
        <v>5755</v>
      </c>
      <c r="E60" s="4">
        <v>5697</v>
      </c>
      <c r="F60" s="4">
        <v>5633</v>
      </c>
      <c r="G60" s="4">
        <v>5537</v>
      </c>
      <c r="H60" s="4">
        <v>5672</v>
      </c>
      <c r="I60" s="4">
        <v>5687</v>
      </c>
      <c r="J60" s="4">
        <v>5687</v>
      </c>
      <c r="K60" s="4">
        <v>5801</v>
      </c>
      <c r="L60" s="12">
        <f t="shared" si="1"/>
        <v>5698.5</v>
      </c>
    </row>
    <row r="61" spans="1:12" ht="12" customHeight="1" x14ac:dyDescent="0.2">
      <c r="A61" s="7" t="str">
        <f>'Pregnant Women Participating'!A61</f>
        <v>Chickasaw Nation, OK</v>
      </c>
      <c r="B61" s="12">
        <v>3795</v>
      </c>
      <c r="C61" s="4">
        <v>3732</v>
      </c>
      <c r="D61" s="4">
        <v>3710</v>
      </c>
      <c r="E61" s="4">
        <v>3756</v>
      </c>
      <c r="F61" s="4">
        <v>3661</v>
      </c>
      <c r="G61" s="4">
        <v>3681</v>
      </c>
      <c r="H61" s="4">
        <v>3675</v>
      </c>
      <c r="I61" s="4">
        <v>3686</v>
      </c>
      <c r="J61" s="4">
        <v>3693</v>
      </c>
      <c r="K61" s="4">
        <v>3691</v>
      </c>
      <c r="L61" s="12">
        <f t="shared" si="1"/>
        <v>3708</v>
      </c>
    </row>
    <row r="62" spans="1:12" ht="12" customHeight="1" x14ac:dyDescent="0.2">
      <c r="A62" s="7" t="str">
        <f>'Pregnant Women Participating'!A62</f>
        <v>Choctaw Nation, OK</v>
      </c>
      <c r="B62" s="12">
        <v>5003</v>
      </c>
      <c r="C62" s="4">
        <v>4930</v>
      </c>
      <c r="D62" s="4">
        <v>4927</v>
      </c>
      <c r="E62" s="4">
        <v>4953</v>
      </c>
      <c r="F62" s="4">
        <v>4947</v>
      </c>
      <c r="G62" s="4">
        <v>4910</v>
      </c>
      <c r="H62" s="4">
        <v>4908</v>
      </c>
      <c r="I62" s="4">
        <v>4886</v>
      </c>
      <c r="J62" s="4">
        <v>4861</v>
      </c>
      <c r="K62" s="4">
        <v>4944</v>
      </c>
      <c r="L62" s="12">
        <f t="shared" si="1"/>
        <v>4926.8999999999996</v>
      </c>
    </row>
    <row r="63" spans="1:12" ht="12" customHeight="1" x14ac:dyDescent="0.2">
      <c r="A63" s="7" t="str">
        <f>'Pregnant Women Participating'!A63</f>
        <v>Citizen Potawatomi Nation, OK</v>
      </c>
      <c r="B63" s="12">
        <v>1237</v>
      </c>
      <c r="C63" s="4">
        <v>1228</v>
      </c>
      <c r="D63" s="4">
        <v>1211</v>
      </c>
      <c r="E63" s="4">
        <v>1193</v>
      </c>
      <c r="F63" s="4">
        <v>1217</v>
      </c>
      <c r="G63" s="4">
        <v>1200</v>
      </c>
      <c r="H63" s="4">
        <v>1180</v>
      </c>
      <c r="I63" s="4">
        <v>1166</v>
      </c>
      <c r="J63" s="4">
        <v>1186</v>
      </c>
      <c r="K63" s="4">
        <v>1188</v>
      </c>
      <c r="L63" s="12">
        <f t="shared" si="1"/>
        <v>1200.5999999999999</v>
      </c>
    </row>
    <row r="64" spans="1:12" ht="12" customHeight="1" x14ac:dyDescent="0.2">
      <c r="A64" s="7" t="str">
        <f>'Pregnant Women Participating'!A64</f>
        <v>Inter-Tribal Council, OK</v>
      </c>
      <c r="B64" s="12">
        <v>613</v>
      </c>
      <c r="C64" s="4">
        <v>606</v>
      </c>
      <c r="D64" s="4">
        <v>610</v>
      </c>
      <c r="E64" s="4">
        <v>598</v>
      </c>
      <c r="F64" s="4">
        <v>613</v>
      </c>
      <c r="G64" s="4">
        <v>594</v>
      </c>
      <c r="H64" s="4">
        <v>591</v>
      </c>
      <c r="I64" s="4">
        <v>584</v>
      </c>
      <c r="J64" s="4">
        <v>590</v>
      </c>
      <c r="K64" s="4">
        <v>598</v>
      </c>
      <c r="L64" s="12">
        <f t="shared" si="1"/>
        <v>599.70000000000005</v>
      </c>
    </row>
    <row r="65" spans="1:12" ht="12" customHeight="1" x14ac:dyDescent="0.2">
      <c r="A65" s="7" t="str">
        <f>'Pregnant Women Participating'!A65</f>
        <v>Muscogee Creek Nation, OK</v>
      </c>
      <c r="B65" s="12">
        <v>2067</v>
      </c>
      <c r="C65" s="4">
        <v>2013</v>
      </c>
      <c r="D65" s="4">
        <v>1971</v>
      </c>
      <c r="E65" s="4">
        <v>1958</v>
      </c>
      <c r="F65" s="4">
        <v>1945</v>
      </c>
      <c r="G65" s="4">
        <v>1965</v>
      </c>
      <c r="H65" s="4">
        <v>1922</v>
      </c>
      <c r="I65" s="4">
        <v>1935</v>
      </c>
      <c r="J65" s="4">
        <v>1929</v>
      </c>
      <c r="K65" s="4">
        <v>1931</v>
      </c>
      <c r="L65" s="12">
        <f t="shared" si="1"/>
        <v>1963.6</v>
      </c>
    </row>
    <row r="66" spans="1:12" ht="12" customHeight="1" x14ac:dyDescent="0.2">
      <c r="A66" s="7" t="str">
        <f>'Pregnant Women Participating'!A66</f>
        <v>Osage Tribal Council, OK</v>
      </c>
      <c r="B66" s="12">
        <v>2711</v>
      </c>
      <c r="C66" s="4">
        <v>2649</v>
      </c>
      <c r="D66" s="4">
        <v>2580</v>
      </c>
      <c r="E66" s="4">
        <v>2553</v>
      </c>
      <c r="F66" s="4">
        <v>2538</v>
      </c>
      <c r="G66" s="4">
        <v>2491</v>
      </c>
      <c r="H66" s="4">
        <v>2444</v>
      </c>
      <c r="I66" s="4">
        <v>2443</v>
      </c>
      <c r="J66" s="4">
        <v>2441</v>
      </c>
      <c r="K66" s="4">
        <v>2381</v>
      </c>
      <c r="L66" s="12">
        <f t="shared" si="1"/>
        <v>2523.1</v>
      </c>
    </row>
    <row r="67" spans="1:12" ht="12" customHeight="1" x14ac:dyDescent="0.2">
      <c r="A67" s="7" t="str">
        <f>'Pregnant Women Participating'!A67</f>
        <v>Otoe-Missouria Tribe, OK</v>
      </c>
      <c r="B67" s="12">
        <v>426</v>
      </c>
      <c r="C67" s="4">
        <v>408</v>
      </c>
      <c r="D67" s="4">
        <v>407</v>
      </c>
      <c r="E67" s="4">
        <v>400</v>
      </c>
      <c r="F67" s="4">
        <v>383</v>
      </c>
      <c r="G67" s="4">
        <v>394</v>
      </c>
      <c r="H67" s="4">
        <v>382</v>
      </c>
      <c r="I67" s="4">
        <v>383</v>
      </c>
      <c r="J67" s="4">
        <v>416</v>
      </c>
      <c r="K67" s="4">
        <v>423</v>
      </c>
      <c r="L67" s="12">
        <f t="shared" si="1"/>
        <v>402.2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3969</v>
      </c>
      <c r="C68" s="4">
        <v>3891</v>
      </c>
      <c r="D68" s="4">
        <v>3861</v>
      </c>
      <c r="E68" s="4">
        <v>3854</v>
      </c>
      <c r="F68" s="4">
        <v>3899</v>
      </c>
      <c r="G68" s="4">
        <v>3986</v>
      </c>
      <c r="H68" s="4">
        <v>3983</v>
      </c>
      <c r="I68" s="4">
        <v>3976</v>
      </c>
      <c r="J68" s="4">
        <v>3962</v>
      </c>
      <c r="K68" s="4">
        <v>3978</v>
      </c>
      <c r="L68" s="12">
        <f t="shared" si="1"/>
        <v>3935.9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1336732</v>
      </c>
      <c r="C69" s="14">
        <v>1303804</v>
      </c>
      <c r="D69" s="14">
        <v>1284627</v>
      </c>
      <c r="E69" s="14">
        <v>1277456</v>
      </c>
      <c r="F69" s="14">
        <v>1277785</v>
      </c>
      <c r="G69" s="14">
        <v>1283794</v>
      </c>
      <c r="H69" s="14">
        <v>1287650</v>
      </c>
      <c r="I69" s="14">
        <v>1280480</v>
      </c>
      <c r="J69" s="14">
        <v>1285226</v>
      </c>
      <c r="K69" s="14">
        <v>1287293</v>
      </c>
      <c r="L69" s="15">
        <f t="shared" si="1"/>
        <v>1290484.7</v>
      </c>
    </row>
    <row r="70" spans="1:12" ht="12" customHeight="1" x14ac:dyDescent="0.2">
      <c r="A70" s="7" t="str">
        <f>'Pregnant Women Participating'!A70</f>
        <v>Colorado</v>
      </c>
      <c r="B70" s="12">
        <v>97592</v>
      </c>
      <c r="C70" s="4">
        <v>96591</v>
      </c>
      <c r="D70" s="4">
        <v>95990</v>
      </c>
      <c r="E70" s="4">
        <v>95872</v>
      </c>
      <c r="F70" s="4">
        <v>95677</v>
      </c>
      <c r="G70" s="4">
        <v>96237</v>
      </c>
      <c r="H70" s="4">
        <v>96134</v>
      </c>
      <c r="I70" s="4">
        <v>95559</v>
      </c>
      <c r="J70" s="4">
        <v>95674</v>
      </c>
      <c r="K70" s="4">
        <v>95338</v>
      </c>
      <c r="L70" s="12">
        <f t="shared" si="1"/>
        <v>96066.4</v>
      </c>
    </row>
    <row r="71" spans="1:12" ht="12" customHeight="1" x14ac:dyDescent="0.2">
      <c r="A71" s="7" t="str">
        <f>'Pregnant Women Participating'!A71</f>
        <v>Kansas</v>
      </c>
      <c r="B71" s="12">
        <v>49767</v>
      </c>
      <c r="C71" s="4">
        <v>47869</v>
      </c>
      <c r="D71" s="4">
        <v>47688</v>
      </c>
      <c r="E71" s="4">
        <v>47839</v>
      </c>
      <c r="F71" s="4">
        <v>47382</v>
      </c>
      <c r="G71" s="4">
        <v>47804</v>
      </c>
      <c r="H71" s="4">
        <v>48143</v>
      </c>
      <c r="I71" s="4">
        <v>47595</v>
      </c>
      <c r="J71" s="4">
        <v>47778</v>
      </c>
      <c r="K71" s="4">
        <v>47706</v>
      </c>
      <c r="L71" s="12">
        <f t="shared" si="1"/>
        <v>47957.1</v>
      </c>
    </row>
    <row r="72" spans="1:12" ht="12" customHeight="1" x14ac:dyDescent="0.2">
      <c r="A72" s="7" t="str">
        <f>'Pregnant Women Participating'!A72</f>
        <v>Missouri</v>
      </c>
      <c r="B72" s="12">
        <v>98691</v>
      </c>
      <c r="C72" s="4">
        <v>96231</v>
      </c>
      <c r="D72" s="4">
        <v>93987</v>
      </c>
      <c r="E72" s="4">
        <v>93067</v>
      </c>
      <c r="F72" s="4">
        <v>92492</v>
      </c>
      <c r="G72" s="4">
        <v>92706</v>
      </c>
      <c r="H72" s="4">
        <v>93086</v>
      </c>
      <c r="I72" s="4">
        <v>92168</v>
      </c>
      <c r="J72" s="4">
        <v>92808</v>
      </c>
      <c r="K72" s="4">
        <v>92907</v>
      </c>
      <c r="L72" s="12">
        <f t="shared" si="1"/>
        <v>93814.3</v>
      </c>
    </row>
    <row r="73" spans="1:12" ht="12" customHeight="1" x14ac:dyDescent="0.2">
      <c r="A73" s="7" t="str">
        <f>'Pregnant Women Participating'!A73</f>
        <v>Montana</v>
      </c>
      <c r="B73" s="12">
        <v>13640</v>
      </c>
      <c r="C73" s="4">
        <v>13220</v>
      </c>
      <c r="D73" s="4">
        <v>13211</v>
      </c>
      <c r="E73" s="4">
        <v>13176</v>
      </c>
      <c r="F73" s="4">
        <v>13132</v>
      </c>
      <c r="G73" s="4">
        <v>13218</v>
      </c>
      <c r="H73" s="4">
        <v>13247</v>
      </c>
      <c r="I73" s="4">
        <v>13061</v>
      </c>
      <c r="J73" s="4">
        <v>13293</v>
      </c>
      <c r="K73" s="4">
        <v>13288</v>
      </c>
      <c r="L73" s="12">
        <f t="shared" si="1"/>
        <v>13248.6</v>
      </c>
    </row>
    <row r="74" spans="1:12" ht="12" customHeight="1" x14ac:dyDescent="0.2">
      <c r="A74" s="7" t="str">
        <f>'Pregnant Women Participating'!A74</f>
        <v>Nebraska</v>
      </c>
      <c r="B74" s="12">
        <v>36910</v>
      </c>
      <c r="C74" s="4">
        <v>36504</v>
      </c>
      <c r="D74" s="4">
        <v>36091</v>
      </c>
      <c r="E74" s="4">
        <v>35896</v>
      </c>
      <c r="F74" s="4">
        <v>35526</v>
      </c>
      <c r="G74" s="4">
        <v>35627</v>
      </c>
      <c r="H74" s="4">
        <v>35597</v>
      </c>
      <c r="I74" s="4">
        <v>35012</v>
      </c>
      <c r="J74" s="4">
        <v>34850</v>
      </c>
      <c r="K74" s="4">
        <v>34836</v>
      </c>
      <c r="L74" s="12">
        <f t="shared" si="1"/>
        <v>35684.9</v>
      </c>
    </row>
    <row r="75" spans="1:12" ht="12" customHeight="1" x14ac:dyDescent="0.2">
      <c r="A75" s="7" t="str">
        <f>'Pregnant Women Participating'!A75</f>
        <v>North Dakota</v>
      </c>
      <c r="B75" s="12">
        <v>10461</v>
      </c>
      <c r="C75" s="4">
        <v>10336</v>
      </c>
      <c r="D75" s="4">
        <v>10126</v>
      </c>
      <c r="E75" s="4">
        <v>10048</v>
      </c>
      <c r="F75" s="4">
        <v>9895</v>
      </c>
      <c r="G75" s="4">
        <v>9981</v>
      </c>
      <c r="H75" s="4">
        <v>10015</v>
      </c>
      <c r="I75" s="4">
        <v>9944</v>
      </c>
      <c r="J75" s="4">
        <v>10081</v>
      </c>
      <c r="K75" s="4">
        <v>10124</v>
      </c>
      <c r="L75" s="12">
        <f t="shared" si="1"/>
        <v>10101.1</v>
      </c>
    </row>
    <row r="76" spans="1:12" ht="12" customHeight="1" x14ac:dyDescent="0.2">
      <c r="A76" s="7" t="str">
        <f>'Pregnant Women Participating'!A76</f>
        <v>South Dakota</v>
      </c>
      <c r="B76" s="12">
        <v>13998</v>
      </c>
      <c r="C76" s="4">
        <v>13802</v>
      </c>
      <c r="D76" s="4">
        <v>13663</v>
      </c>
      <c r="E76" s="4">
        <v>13667</v>
      </c>
      <c r="F76" s="4">
        <v>13645</v>
      </c>
      <c r="G76" s="4">
        <v>13769</v>
      </c>
      <c r="H76" s="4">
        <v>13668</v>
      </c>
      <c r="I76" s="4">
        <v>13890</v>
      </c>
      <c r="J76" s="4">
        <v>14052</v>
      </c>
      <c r="K76" s="4">
        <v>14149</v>
      </c>
      <c r="L76" s="12">
        <f t="shared" si="1"/>
        <v>13830.3</v>
      </c>
    </row>
    <row r="77" spans="1:12" ht="12" customHeight="1" x14ac:dyDescent="0.2">
      <c r="A77" s="7" t="str">
        <f>'Pregnant Women Participating'!A77</f>
        <v>Wyoming</v>
      </c>
      <c r="B77" s="12">
        <v>7787</v>
      </c>
      <c r="C77" s="4">
        <v>7687</v>
      </c>
      <c r="D77" s="4">
        <v>7744</v>
      </c>
      <c r="E77" s="4">
        <v>7824</v>
      </c>
      <c r="F77" s="4">
        <v>7915</v>
      </c>
      <c r="G77" s="4">
        <v>7981</v>
      </c>
      <c r="H77" s="4">
        <v>8010</v>
      </c>
      <c r="I77" s="4">
        <v>8023</v>
      </c>
      <c r="J77" s="4">
        <v>7977</v>
      </c>
      <c r="K77" s="4">
        <v>7927</v>
      </c>
      <c r="L77" s="12">
        <f t="shared" si="1"/>
        <v>7887.5</v>
      </c>
    </row>
    <row r="78" spans="1:12" ht="12" customHeight="1" x14ac:dyDescent="0.2">
      <c r="A78" s="7" t="str">
        <f>'Pregnant Women Participating'!A78</f>
        <v>Ute Mountain Ute Tribe, CO</v>
      </c>
      <c r="B78" s="12">
        <v>156</v>
      </c>
      <c r="C78" s="4">
        <v>147</v>
      </c>
      <c r="D78" s="4">
        <v>151</v>
      </c>
      <c r="E78" s="4">
        <v>152</v>
      </c>
      <c r="F78" s="4">
        <v>152</v>
      </c>
      <c r="G78" s="4">
        <v>147</v>
      </c>
      <c r="H78" s="4">
        <v>149</v>
      </c>
      <c r="I78" s="4">
        <v>155</v>
      </c>
      <c r="J78" s="4">
        <v>152</v>
      </c>
      <c r="K78" s="4">
        <v>151</v>
      </c>
      <c r="L78" s="12">
        <f t="shared" si="1"/>
        <v>151.19999999999999</v>
      </c>
    </row>
    <row r="79" spans="1:12" ht="12" customHeight="1" x14ac:dyDescent="0.2">
      <c r="A79" s="7" t="str">
        <f>'Pregnant Women Participating'!A79</f>
        <v>Omaha Sioux, NE</v>
      </c>
      <c r="B79" s="12">
        <v>199</v>
      </c>
      <c r="C79" s="4">
        <v>190</v>
      </c>
      <c r="D79" s="4">
        <v>181</v>
      </c>
      <c r="E79" s="4">
        <v>183</v>
      </c>
      <c r="F79" s="4">
        <v>173</v>
      </c>
      <c r="G79" s="4">
        <v>177</v>
      </c>
      <c r="H79" s="4">
        <v>171</v>
      </c>
      <c r="I79" s="4">
        <v>166</v>
      </c>
      <c r="J79" s="4">
        <v>165</v>
      </c>
      <c r="K79" s="4">
        <v>180</v>
      </c>
      <c r="L79" s="12">
        <f t="shared" si="1"/>
        <v>178.5</v>
      </c>
    </row>
    <row r="80" spans="1:12" ht="12" customHeight="1" x14ac:dyDescent="0.2">
      <c r="A80" s="7" t="str">
        <f>'Pregnant Women Participating'!A80</f>
        <v>Santee Sioux, NE</v>
      </c>
      <c r="B80" s="12">
        <v>70</v>
      </c>
      <c r="C80" s="4">
        <v>66</v>
      </c>
      <c r="D80" s="4">
        <v>67</v>
      </c>
      <c r="E80" s="4">
        <v>61</v>
      </c>
      <c r="F80" s="4">
        <v>58</v>
      </c>
      <c r="G80" s="4">
        <v>50</v>
      </c>
      <c r="H80" s="4">
        <v>50</v>
      </c>
      <c r="I80" s="4">
        <v>54</v>
      </c>
      <c r="J80" s="4">
        <v>49</v>
      </c>
      <c r="K80" s="4">
        <v>55</v>
      </c>
      <c r="L80" s="12">
        <f t="shared" si="1"/>
        <v>58</v>
      </c>
    </row>
    <row r="81" spans="1:12" ht="12" customHeight="1" x14ac:dyDescent="0.2">
      <c r="A81" s="7" t="str">
        <f>'Pregnant Women Participating'!A81</f>
        <v>Winnebago Tribe, NE</v>
      </c>
      <c r="B81" s="12">
        <v>127</v>
      </c>
      <c r="C81" s="4">
        <v>110</v>
      </c>
      <c r="D81" s="4">
        <v>115</v>
      </c>
      <c r="E81" s="4">
        <v>111</v>
      </c>
      <c r="F81" s="4">
        <v>103</v>
      </c>
      <c r="G81" s="4">
        <v>113</v>
      </c>
      <c r="H81" s="4">
        <v>107</v>
      </c>
      <c r="I81" s="4">
        <v>107</v>
      </c>
      <c r="J81" s="4">
        <v>120</v>
      </c>
      <c r="K81" s="4">
        <v>127</v>
      </c>
      <c r="L81" s="12">
        <f t="shared" si="1"/>
        <v>114</v>
      </c>
    </row>
    <row r="82" spans="1:12" ht="12" customHeight="1" x14ac:dyDescent="0.2">
      <c r="A82" s="7" t="str">
        <f>'Pregnant Women Participating'!A82</f>
        <v>Standing Rock Sioux Tribe, ND</v>
      </c>
      <c r="B82" s="12">
        <v>243</v>
      </c>
      <c r="C82" s="4">
        <v>228</v>
      </c>
      <c r="D82" s="4">
        <v>213</v>
      </c>
      <c r="E82" s="4">
        <v>213</v>
      </c>
      <c r="F82" s="4">
        <v>202</v>
      </c>
      <c r="G82" s="4">
        <v>204</v>
      </c>
      <c r="H82" s="4">
        <v>205</v>
      </c>
      <c r="I82" s="4">
        <v>195</v>
      </c>
      <c r="J82" s="4">
        <v>193</v>
      </c>
      <c r="K82" s="4">
        <v>209</v>
      </c>
      <c r="L82" s="12">
        <f t="shared" si="1"/>
        <v>210.5</v>
      </c>
    </row>
    <row r="83" spans="1:12" ht="12" customHeight="1" x14ac:dyDescent="0.2">
      <c r="A83" s="7" t="str">
        <f>'Pregnant Women Participating'!A83</f>
        <v>Three Affiliated Tribes, ND</v>
      </c>
      <c r="B83" s="12">
        <v>86</v>
      </c>
      <c r="C83" s="4">
        <v>83</v>
      </c>
      <c r="D83" s="4">
        <v>85</v>
      </c>
      <c r="E83" s="4">
        <v>98</v>
      </c>
      <c r="F83" s="4">
        <v>86</v>
      </c>
      <c r="G83" s="4">
        <v>87</v>
      </c>
      <c r="H83" s="4">
        <v>81</v>
      </c>
      <c r="I83" s="4">
        <v>75</v>
      </c>
      <c r="J83" s="4">
        <v>86</v>
      </c>
      <c r="K83" s="4">
        <v>77</v>
      </c>
      <c r="L83" s="12">
        <f t="shared" si="1"/>
        <v>84.4</v>
      </c>
    </row>
    <row r="84" spans="1:12" ht="12" customHeight="1" x14ac:dyDescent="0.2">
      <c r="A84" s="7" t="str">
        <f>'Pregnant Women Participating'!A84</f>
        <v>Cheyenne River Sioux, SD</v>
      </c>
      <c r="B84" s="12">
        <v>432</v>
      </c>
      <c r="C84" s="4">
        <v>414</v>
      </c>
      <c r="D84" s="4">
        <v>413</v>
      </c>
      <c r="E84" s="4">
        <v>420</v>
      </c>
      <c r="F84" s="4">
        <v>432</v>
      </c>
      <c r="G84" s="4">
        <v>422</v>
      </c>
      <c r="H84" s="4">
        <v>409</v>
      </c>
      <c r="I84" s="4">
        <v>404</v>
      </c>
      <c r="J84" s="4">
        <v>415</v>
      </c>
      <c r="K84" s="4">
        <v>397</v>
      </c>
      <c r="L84" s="12">
        <f t="shared" si="1"/>
        <v>415.8</v>
      </c>
    </row>
    <row r="85" spans="1:12" ht="12" customHeight="1" x14ac:dyDescent="0.2">
      <c r="A85" s="7" t="str">
        <f>'Pregnant Women Participating'!A85</f>
        <v>Rosebud Sioux, SD</v>
      </c>
      <c r="B85" s="12">
        <v>768</v>
      </c>
      <c r="C85" s="4">
        <v>732</v>
      </c>
      <c r="D85" s="4">
        <v>696</v>
      </c>
      <c r="E85" s="4">
        <v>711</v>
      </c>
      <c r="F85" s="4">
        <v>678</v>
      </c>
      <c r="G85" s="4">
        <v>681</v>
      </c>
      <c r="H85" s="4">
        <v>683</v>
      </c>
      <c r="I85" s="4">
        <v>709</v>
      </c>
      <c r="J85" s="4">
        <v>681</v>
      </c>
      <c r="K85" s="4">
        <v>760</v>
      </c>
      <c r="L85" s="12">
        <f t="shared" si="1"/>
        <v>709.9</v>
      </c>
    </row>
    <row r="86" spans="1:12" ht="12" customHeight="1" x14ac:dyDescent="0.2">
      <c r="A86" s="7" t="str">
        <f>'Pregnant Women Participating'!A86</f>
        <v>Northern Arapahoe, WY</v>
      </c>
      <c r="B86" s="12">
        <v>214</v>
      </c>
      <c r="C86" s="4">
        <v>212</v>
      </c>
      <c r="D86" s="4">
        <v>203</v>
      </c>
      <c r="E86" s="4">
        <v>206</v>
      </c>
      <c r="F86" s="4">
        <v>204</v>
      </c>
      <c r="G86" s="4">
        <v>207</v>
      </c>
      <c r="H86" s="4">
        <v>226</v>
      </c>
      <c r="I86" s="4">
        <v>222</v>
      </c>
      <c r="J86" s="4">
        <v>225</v>
      </c>
      <c r="K86" s="4">
        <v>234</v>
      </c>
      <c r="L86" s="12">
        <f t="shared" si="1"/>
        <v>215.3</v>
      </c>
    </row>
    <row r="87" spans="1:12" ht="12" customHeight="1" x14ac:dyDescent="0.2">
      <c r="A87" s="7" t="str">
        <f>'Pregnant Women Participating'!A87</f>
        <v>Shoshone Tribe, WY</v>
      </c>
      <c r="B87" s="12">
        <v>108</v>
      </c>
      <c r="C87" s="4">
        <v>88</v>
      </c>
      <c r="D87" s="4">
        <v>93</v>
      </c>
      <c r="E87" s="4">
        <v>84</v>
      </c>
      <c r="F87" s="4">
        <v>87</v>
      </c>
      <c r="G87" s="4">
        <v>92</v>
      </c>
      <c r="H87" s="4">
        <v>96</v>
      </c>
      <c r="I87" s="4">
        <v>97</v>
      </c>
      <c r="J87" s="4">
        <v>93</v>
      </c>
      <c r="K87" s="4">
        <v>96</v>
      </c>
      <c r="L87" s="12">
        <f t="shared" si="1"/>
        <v>93.4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331249</v>
      </c>
      <c r="C88" s="14">
        <v>324510</v>
      </c>
      <c r="D88" s="14">
        <v>320717</v>
      </c>
      <c r="E88" s="14">
        <v>319628</v>
      </c>
      <c r="F88" s="14">
        <v>317839</v>
      </c>
      <c r="G88" s="14">
        <v>319503</v>
      </c>
      <c r="H88" s="14">
        <v>320077</v>
      </c>
      <c r="I88" s="14">
        <v>317436</v>
      </c>
      <c r="J88" s="14">
        <v>318692</v>
      </c>
      <c r="K88" s="14">
        <v>318561</v>
      </c>
      <c r="L88" s="15">
        <f t="shared" si="1"/>
        <v>320821.2</v>
      </c>
    </row>
    <row r="89" spans="1:12" ht="12" customHeight="1" x14ac:dyDescent="0.2">
      <c r="A89" s="8" t="str">
        <f>'Pregnant Women Participating'!A89</f>
        <v>Alaska</v>
      </c>
      <c r="B89" s="12">
        <v>13557</v>
      </c>
      <c r="C89" s="4">
        <v>13306</v>
      </c>
      <c r="D89" s="4">
        <v>13158</v>
      </c>
      <c r="E89" s="4">
        <v>13089</v>
      </c>
      <c r="F89" s="4">
        <v>12937</v>
      </c>
      <c r="G89" s="4">
        <v>12934</v>
      </c>
      <c r="H89" s="4">
        <v>12913</v>
      </c>
      <c r="I89" s="4">
        <v>12936</v>
      </c>
      <c r="J89" s="4">
        <v>12929</v>
      </c>
      <c r="K89" s="4">
        <v>12973</v>
      </c>
      <c r="L89" s="12">
        <f t="shared" si="1"/>
        <v>13073.2</v>
      </c>
    </row>
    <row r="90" spans="1:12" ht="12" customHeight="1" x14ac:dyDescent="0.2">
      <c r="A90" s="8" t="str">
        <f>'Pregnant Women Participating'!A90</f>
        <v>American Samoa</v>
      </c>
      <c r="B90" s="12">
        <v>3872</v>
      </c>
      <c r="C90" s="4">
        <v>3820</v>
      </c>
      <c r="D90" s="4">
        <v>3847</v>
      </c>
      <c r="E90" s="4">
        <v>3940</v>
      </c>
      <c r="F90" s="4">
        <v>3855</v>
      </c>
      <c r="G90" s="4">
        <v>3923</v>
      </c>
      <c r="H90" s="4">
        <v>3860</v>
      </c>
      <c r="I90" s="4">
        <v>3814</v>
      </c>
      <c r="J90" s="4">
        <v>3749</v>
      </c>
      <c r="K90" s="4">
        <v>3740</v>
      </c>
      <c r="L90" s="12">
        <f t="shared" si="1"/>
        <v>3842</v>
      </c>
    </row>
    <row r="91" spans="1:12" ht="12" customHeight="1" x14ac:dyDescent="0.2">
      <c r="A91" s="8" t="str">
        <f>'Pregnant Women Participating'!A91</f>
        <v>California</v>
      </c>
      <c r="B91" s="12">
        <v>998447</v>
      </c>
      <c r="C91" s="4">
        <v>982400</v>
      </c>
      <c r="D91" s="4">
        <v>980586</v>
      </c>
      <c r="E91" s="4">
        <v>981312</v>
      </c>
      <c r="F91" s="4">
        <v>978675</v>
      </c>
      <c r="G91" s="4">
        <v>984195</v>
      </c>
      <c r="H91" s="4">
        <v>982064</v>
      </c>
      <c r="I91" s="4">
        <v>979992</v>
      </c>
      <c r="J91" s="4">
        <v>981176</v>
      </c>
      <c r="K91" s="4">
        <v>980324</v>
      </c>
      <c r="L91" s="12">
        <f t="shared" si="1"/>
        <v>982917.1</v>
      </c>
    </row>
    <row r="92" spans="1:12" ht="12" customHeight="1" x14ac:dyDescent="0.2">
      <c r="A92" s="8" t="str">
        <f>'Pregnant Women Participating'!A92</f>
        <v>Guam</v>
      </c>
      <c r="B92" s="12">
        <v>6136</v>
      </c>
      <c r="C92" s="4">
        <v>5931</v>
      </c>
      <c r="D92" s="4">
        <v>5868</v>
      </c>
      <c r="E92" s="4">
        <v>5899</v>
      </c>
      <c r="F92" s="4">
        <v>5930</v>
      </c>
      <c r="G92" s="4">
        <v>6006</v>
      </c>
      <c r="H92" s="4">
        <v>5867</v>
      </c>
      <c r="I92" s="4">
        <v>5912</v>
      </c>
      <c r="J92" s="4">
        <v>5902</v>
      </c>
      <c r="K92" s="4">
        <v>5917</v>
      </c>
      <c r="L92" s="12">
        <f t="shared" si="1"/>
        <v>5936.8</v>
      </c>
    </row>
    <row r="93" spans="1:12" ht="12" customHeight="1" x14ac:dyDescent="0.2">
      <c r="A93" s="8" t="str">
        <f>'Pregnant Women Participating'!A93</f>
        <v>Hawaii</v>
      </c>
      <c r="B93" s="12">
        <v>25729</v>
      </c>
      <c r="C93" s="4">
        <v>25090</v>
      </c>
      <c r="D93" s="4">
        <v>25002</v>
      </c>
      <c r="E93" s="4">
        <v>25226</v>
      </c>
      <c r="F93" s="4">
        <v>24891</v>
      </c>
      <c r="G93" s="4">
        <v>24941</v>
      </c>
      <c r="H93" s="4">
        <v>25070</v>
      </c>
      <c r="I93" s="4">
        <v>24577</v>
      </c>
      <c r="J93" s="4">
        <v>24844</v>
      </c>
      <c r="K93" s="4">
        <v>25469</v>
      </c>
      <c r="L93" s="12">
        <f t="shared" si="1"/>
        <v>25083.9</v>
      </c>
    </row>
    <row r="94" spans="1:12" ht="12" customHeight="1" x14ac:dyDescent="0.2">
      <c r="A94" s="8" t="str">
        <f>'Pregnant Women Participating'!A94</f>
        <v>Idaho</v>
      </c>
      <c r="B94" s="12">
        <v>32646</v>
      </c>
      <c r="C94" s="4">
        <v>32157</v>
      </c>
      <c r="D94" s="4">
        <v>31748</v>
      </c>
      <c r="E94" s="4">
        <v>32095</v>
      </c>
      <c r="F94" s="4">
        <v>31934</v>
      </c>
      <c r="G94" s="4">
        <v>31819</v>
      </c>
      <c r="H94" s="4">
        <v>31787</v>
      </c>
      <c r="I94" s="4">
        <v>31687</v>
      </c>
      <c r="J94" s="4">
        <v>31708</v>
      </c>
      <c r="K94" s="4">
        <v>31930</v>
      </c>
      <c r="L94" s="12">
        <f t="shared" si="1"/>
        <v>31951.1</v>
      </c>
    </row>
    <row r="95" spans="1:12" ht="12" customHeight="1" x14ac:dyDescent="0.2">
      <c r="A95" s="8" t="str">
        <f>'Pregnant Women Participating'!A95</f>
        <v>Nevada</v>
      </c>
      <c r="B95" s="12">
        <v>55774</v>
      </c>
      <c r="C95" s="4">
        <v>53917</v>
      </c>
      <c r="D95" s="4">
        <v>53231</v>
      </c>
      <c r="E95" s="4">
        <v>52693</v>
      </c>
      <c r="F95" s="4">
        <v>52492</v>
      </c>
      <c r="G95" s="4">
        <v>52677</v>
      </c>
      <c r="H95" s="4">
        <v>53202</v>
      </c>
      <c r="I95" s="4">
        <v>52956</v>
      </c>
      <c r="J95" s="4">
        <v>52824</v>
      </c>
      <c r="K95" s="4">
        <v>52942</v>
      </c>
      <c r="L95" s="12">
        <f t="shared" si="1"/>
        <v>53270.8</v>
      </c>
    </row>
    <row r="96" spans="1:12" ht="12" customHeight="1" x14ac:dyDescent="0.2">
      <c r="A96" s="8" t="str">
        <f>'Pregnant Women Participating'!A96</f>
        <v>Oregon</v>
      </c>
      <c r="B96" s="12">
        <v>84207</v>
      </c>
      <c r="C96" s="4">
        <v>83049</v>
      </c>
      <c r="D96" s="4">
        <v>82581</v>
      </c>
      <c r="E96" s="4">
        <v>82485</v>
      </c>
      <c r="F96" s="4">
        <v>82309</v>
      </c>
      <c r="G96" s="4">
        <v>82647</v>
      </c>
      <c r="H96" s="4">
        <v>82887</v>
      </c>
      <c r="I96" s="4">
        <v>82563</v>
      </c>
      <c r="J96" s="4">
        <v>82661</v>
      </c>
      <c r="K96" s="4">
        <v>83032</v>
      </c>
      <c r="L96" s="12">
        <f t="shared" si="1"/>
        <v>82842.100000000006</v>
      </c>
    </row>
    <row r="97" spans="1:12" ht="12" customHeight="1" x14ac:dyDescent="0.2">
      <c r="A97" s="8" t="str">
        <f>'Pregnant Women Participating'!A97</f>
        <v>Washington</v>
      </c>
      <c r="B97" s="12">
        <v>143168</v>
      </c>
      <c r="C97" s="4">
        <v>140416</v>
      </c>
      <c r="D97" s="4">
        <v>139020</v>
      </c>
      <c r="E97" s="4">
        <v>139507</v>
      </c>
      <c r="F97" s="4">
        <v>138572</v>
      </c>
      <c r="G97" s="4">
        <v>139623</v>
      </c>
      <c r="H97" s="4">
        <v>139430</v>
      </c>
      <c r="I97" s="4">
        <v>138754</v>
      </c>
      <c r="J97" s="4">
        <v>138615</v>
      </c>
      <c r="K97" s="4">
        <v>139437</v>
      </c>
      <c r="L97" s="12">
        <f t="shared" si="1"/>
        <v>139654.20000000001</v>
      </c>
    </row>
    <row r="98" spans="1:12" ht="12" customHeight="1" x14ac:dyDescent="0.2">
      <c r="A98" s="8" t="str">
        <f>'Pregnant Women Participating'!A98</f>
        <v>Northern Marianas</v>
      </c>
      <c r="B98" s="12">
        <v>2513</v>
      </c>
      <c r="C98" s="4">
        <v>2494</v>
      </c>
      <c r="D98" s="4">
        <v>2485</v>
      </c>
      <c r="E98" s="4">
        <v>2454</v>
      </c>
      <c r="F98" s="4">
        <v>2442</v>
      </c>
      <c r="G98" s="4">
        <v>2472</v>
      </c>
      <c r="H98" s="4">
        <v>2427</v>
      </c>
      <c r="I98" s="4">
        <v>2350</v>
      </c>
      <c r="J98" s="4">
        <v>2394</v>
      </c>
      <c r="K98" s="4">
        <v>2388</v>
      </c>
      <c r="L98" s="12">
        <f t="shared" si="1"/>
        <v>2441.9</v>
      </c>
    </row>
    <row r="99" spans="1:12" ht="12" customHeight="1" x14ac:dyDescent="0.2">
      <c r="A99" s="8" t="str">
        <f>'Pregnant Women Participating'!A99</f>
        <v>Inter-Tribal Council, NV</v>
      </c>
      <c r="B99" s="12">
        <v>446</v>
      </c>
      <c r="C99" s="4">
        <v>464</v>
      </c>
      <c r="D99" s="4">
        <v>465</v>
      </c>
      <c r="E99" s="4">
        <v>430</v>
      </c>
      <c r="F99" s="4">
        <v>445</v>
      </c>
      <c r="G99" s="4">
        <v>453</v>
      </c>
      <c r="H99" s="4">
        <v>466</v>
      </c>
      <c r="I99" s="4">
        <v>451</v>
      </c>
      <c r="J99" s="4">
        <v>458</v>
      </c>
      <c r="K99" s="4">
        <v>470</v>
      </c>
      <c r="L99" s="12">
        <f t="shared" si="1"/>
        <v>454.8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1366495</v>
      </c>
      <c r="C100" s="14">
        <v>1343044</v>
      </c>
      <c r="D100" s="14">
        <v>1337991</v>
      </c>
      <c r="E100" s="14">
        <v>1339130</v>
      </c>
      <c r="F100" s="14">
        <v>1334482</v>
      </c>
      <c r="G100" s="14">
        <v>1341690</v>
      </c>
      <c r="H100" s="14">
        <v>1339973</v>
      </c>
      <c r="I100" s="14">
        <v>1335992</v>
      </c>
      <c r="J100" s="14">
        <v>1337260</v>
      </c>
      <c r="K100" s="14">
        <v>1338622</v>
      </c>
      <c r="L100" s="15">
        <f t="shared" si="1"/>
        <v>1341467.8999999999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6909857</v>
      </c>
      <c r="C101" s="23">
        <v>6771634</v>
      </c>
      <c r="D101" s="23">
        <v>6712498</v>
      </c>
      <c r="E101" s="23">
        <v>6696212</v>
      </c>
      <c r="F101" s="23">
        <v>6664658</v>
      </c>
      <c r="G101" s="23">
        <v>6702960</v>
      </c>
      <c r="H101" s="23">
        <v>6708434</v>
      </c>
      <c r="I101" s="23">
        <v>6688260</v>
      </c>
      <c r="J101" s="23">
        <v>6688872</v>
      </c>
      <c r="K101" s="23">
        <v>6694982</v>
      </c>
      <c r="L101" s="22">
        <f t="shared" si="1"/>
        <v>6723836.7000000002</v>
      </c>
    </row>
    <row r="102" spans="1:12" ht="12.75" customHeight="1" thickTop="1" x14ac:dyDescent="0.2">
      <c r="A102" s="9"/>
    </row>
    <row r="103" spans="1:12" x14ac:dyDescent="0.2">
      <c r="A103" s="9"/>
    </row>
    <row r="104" spans="1:12" s="26" customFormat="1" ht="12.75" x14ac:dyDescent="0.2">
      <c r="A104" s="25" t="s">
        <v>9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L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5" customWidth="1"/>
    <col min="12" max="12" width="13.7109375" style="5" customWidth="1"/>
    <col min="13" max="16384" width="9.140625" style="3"/>
  </cols>
  <sheetData>
    <row r="1" spans="1:12" ht="12" customHeight="1" x14ac:dyDescent="0.2">
      <c r="A1" s="10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12" customHeight="1" x14ac:dyDescent="0.2">
      <c r="A2" s="10" t="str">
        <f>'Pregnant Women Participating'!A2</f>
        <v>FISCAL YEAR 2026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2" ht="12" customHeight="1" x14ac:dyDescent="0.2">
      <c r="A3" s="1" t="str">
        <f>'Pregnant Women Participating'!A3</f>
        <v>Data as of October 09, 2026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12" customHeight="1" x14ac:dyDescent="0.2">
      <c r="A4" s="2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41">
        <f>DATE(RIGHT(A2,4),7,1)</f>
        <v>46204</v>
      </c>
      <c r="L5" s="30" t="s">
        <v>30</v>
      </c>
    </row>
    <row r="6" spans="1:12" ht="12" customHeight="1" x14ac:dyDescent="0.2">
      <c r="A6" s="7" t="str">
        <f>'Pregnant Women Participating'!A6</f>
        <v>Connecticut</v>
      </c>
      <c r="B6" s="31">
        <v>42.769399999999997</v>
      </c>
      <c r="C6" s="32">
        <v>54.968499999999999</v>
      </c>
      <c r="D6" s="32">
        <v>82.884299999999996</v>
      </c>
      <c r="E6" s="32">
        <v>62.148600000000002</v>
      </c>
      <c r="F6" s="32">
        <v>50.673699999999997</v>
      </c>
      <c r="G6" s="32">
        <v>62.830599999999997</v>
      </c>
      <c r="H6" s="32">
        <v>60.7804</v>
      </c>
      <c r="I6" s="32">
        <v>61.364199999999997</v>
      </c>
      <c r="J6" s="32">
        <v>59.753999999999998</v>
      </c>
      <c r="K6" s="39">
        <v>62.127000000000002</v>
      </c>
      <c r="L6" s="31">
        <f>IF(SUM('Average Food Cost Per Person'!B6:K6)&gt;0,'Food Costs'!L6/SUM('Total Number of Participants'!B6:K6)," ")</f>
        <v>59.984634286661532</v>
      </c>
    </row>
    <row r="7" spans="1:12" ht="12" customHeight="1" x14ac:dyDescent="0.2">
      <c r="A7" s="7" t="str">
        <f>'Pregnant Women Participating'!A7</f>
        <v>Maine</v>
      </c>
      <c r="B7" s="31">
        <v>54.4651</v>
      </c>
      <c r="C7" s="32">
        <v>52.0197</v>
      </c>
      <c r="D7" s="32">
        <v>51.256300000000003</v>
      </c>
      <c r="E7" s="32">
        <v>56.930700000000002</v>
      </c>
      <c r="F7" s="32">
        <v>47.358199999999997</v>
      </c>
      <c r="G7" s="32">
        <v>55.356200000000001</v>
      </c>
      <c r="H7" s="32">
        <v>53.916400000000003</v>
      </c>
      <c r="I7" s="32">
        <v>61.746499999999997</v>
      </c>
      <c r="J7" s="32">
        <v>58.3157</v>
      </c>
      <c r="K7" s="39">
        <v>57.486800000000002</v>
      </c>
      <c r="L7" s="31">
        <f>IF(SUM('Average Food Cost Per Person'!B7:K7)&gt;0,'Food Costs'!L7/SUM('Total Number of Participants'!B7:K7)," ")</f>
        <v>54.891704470088868</v>
      </c>
    </row>
    <row r="8" spans="1:12" ht="12" customHeight="1" x14ac:dyDescent="0.2">
      <c r="A8" s="7" t="str">
        <f>'Pregnant Women Participating'!A8</f>
        <v>Massachusetts</v>
      </c>
      <c r="B8" s="31">
        <v>37.876899999999999</v>
      </c>
      <c r="C8" s="32">
        <v>73.352099999999993</v>
      </c>
      <c r="D8" s="32">
        <v>55.773699999999998</v>
      </c>
      <c r="E8" s="32">
        <v>58.137099999999997</v>
      </c>
      <c r="F8" s="32">
        <v>54.977899999999998</v>
      </c>
      <c r="G8" s="32">
        <v>55.899299999999997</v>
      </c>
      <c r="H8" s="32">
        <v>57.678600000000003</v>
      </c>
      <c r="I8" s="32">
        <v>56.483699999999999</v>
      </c>
      <c r="J8" s="32">
        <v>56.708300000000001</v>
      </c>
      <c r="K8" s="39">
        <v>58.316699999999997</v>
      </c>
      <c r="L8" s="31">
        <f>IF(SUM('Average Food Cost Per Person'!B8:K8)&gt;0,'Food Costs'!L8/SUM('Total Number of Participants'!B8:K8)," ")</f>
        <v>56.489541551941855</v>
      </c>
    </row>
    <row r="9" spans="1:12" ht="12" customHeight="1" x14ac:dyDescent="0.2">
      <c r="A9" s="7" t="str">
        <f>'Pregnant Women Participating'!A9</f>
        <v>New Hampshire</v>
      </c>
      <c r="B9" s="31">
        <v>50.265300000000003</v>
      </c>
      <c r="C9" s="32">
        <v>45.918199999999999</v>
      </c>
      <c r="D9" s="32">
        <v>45.121000000000002</v>
      </c>
      <c r="E9" s="32">
        <v>48.981099999999998</v>
      </c>
      <c r="F9" s="32">
        <v>45.4602</v>
      </c>
      <c r="G9" s="32">
        <v>46.250900000000001</v>
      </c>
      <c r="H9" s="32">
        <v>50.084600000000002</v>
      </c>
      <c r="I9" s="32">
        <v>47.6952</v>
      </c>
      <c r="J9" s="32">
        <v>49.071399999999997</v>
      </c>
      <c r="K9" s="39">
        <v>46.633000000000003</v>
      </c>
      <c r="L9" s="31">
        <f>IF(SUM('Average Food Cost Per Person'!B9:K9)&gt;0,'Food Costs'!L9/SUM('Total Number of Participants'!B9:K9)," ")</f>
        <v>47.564416929018854</v>
      </c>
    </row>
    <row r="10" spans="1:12" ht="12" customHeight="1" x14ac:dyDescent="0.2">
      <c r="A10" s="7" t="str">
        <f>'Pregnant Women Participating'!A10</f>
        <v>New York</v>
      </c>
      <c r="B10" s="31">
        <v>77.574700000000007</v>
      </c>
      <c r="C10" s="32">
        <v>75.212500000000006</v>
      </c>
      <c r="D10" s="32">
        <v>75.195599999999999</v>
      </c>
      <c r="E10" s="32">
        <v>78.091399999999993</v>
      </c>
      <c r="F10" s="32">
        <v>73.892700000000005</v>
      </c>
      <c r="G10" s="32">
        <v>73.212900000000005</v>
      </c>
      <c r="H10" s="32">
        <v>65.957599999999999</v>
      </c>
      <c r="I10" s="32">
        <v>73.322699999999998</v>
      </c>
      <c r="J10" s="32">
        <v>73.558999999999997</v>
      </c>
      <c r="K10" s="39">
        <v>72.625799999999998</v>
      </c>
      <c r="L10" s="31">
        <f>IF(SUM('Average Food Cost Per Person'!B10:K10)&gt;0,'Food Costs'!L10/SUM('Total Number of Participants'!B10:K10)," ")</f>
        <v>73.856410109623411</v>
      </c>
    </row>
    <row r="11" spans="1:12" ht="12" customHeight="1" x14ac:dyDescent="0.2">
      <c r="A11" s="7" t="str">
        <f>'Pregnant Women Participating'!A11</f>
        <v>Rhode Island</v>
      </c>
      <c r="B11" s="31">
        <v>14.613200000000001</v>
      </c>
      <c r="C11" s="32">
        <v>58.1693</v>
      </c>
      <c r="D11" s="32">
        <v>83.886700000000005</v>
      </c>
      <c r="E11" s="32">
        <v>66.396299999999997</v>
      </c>
      <c r="F11" s="32">
        <v>82.837400000000002</v>
      </c>
      <c r="G11" s="32">
        <v>59.189900000000002</v>
      </c>
      <c r="H11" s="32">
        <v>60.594499999999996</v>
      </c>
      <c r="I11" s="32">
        <v>64.053600000000003</v>
      </c>
      <c r="J11" s="32">
        <v>61.047899999999998</v>
      </c>
      <c r="K11" s="39">
        <v>65.049700000000001</v>
      </c>
      <c r="L11" s="31">
        <f>IF(SUM('Average Food Cost Per Person'!B11:K11)&gt;0,'Food Costs'!L11/SUM('Total Number of Participants'!B11:K11)," ")</f>
        <v>61.393317008116625</v>
      </c>
    </row>
    <row r="12" spans="1:12" ht="12" customHeight="1" x14ac:dyDescent="0.2">
      <c r="A12" s="7" t="str">
        <f>'Pregnant Women Participating'!A12</f>
        <v>Vermont</v>
      </c>
      <c r="B12" s="31">
        <v>42.742199999999997</v>
      </c>
      <c r="C12" s="32">
        <v>53.839199999999998</v>
      </c>
      <c r="D12" s="32">
        <v>68.292199999999994</v>
      </c>
      <c r="E12" s="32">
        <v>57.9529</v>
      </c>
      <c r="F12" s="32">
        <v>55.653599999999997</v>
      </c>
      <c r="G12" s="32">
        <v>58.084099999999999</v>
      </c>
      <c r="H12" s="32">
        <v>58.823900000000002</v>
      </c>
      <c r="I12" s="32">
        <v>60.1922</v>
      </c>
      <c r="J12" s="32">
        <v>59.616300000000003</v>
      </c>
      <c r="K12" s="39">
        <v>59.206200000000003</v>
      </c>
      <c r="L12" s="31">
        <f>IF(SUM('Average Food Cost Per Person'!B12:K12)&gt;0,'Food Costs'!L12/SUM('Total Number of Participants'!B12:K12)," ")</f>
        <v>57.45133203993754</v>
      </c>
    </row>
    <row r="13" spans="1:12" ht="12" customHeight="1" x14ac:dyDescent="0.2">
      <c r="A13" s="7" t="str">
        <f>'Pregnant Women Participating'!A13</f>
        <v>Virgin Islands</v>
      </c>
      <c r="B13" s="31">
        <v>69.254499999999993</v>
      </c>
      <c r="C13" s="32">
        <v>106.367</v>
      </c>
      <c r="D13" s="32">
        <v>90.431299999999993</v>
      </c>
      <c r="E13" s="32">
        <v>93.542699999999996</v>
      </c>
      <c r="F13" s="32">
        <v>109.9336</v>
      </c>
      <c r="G13" s="32">
        <v>71.614599999999996</v>
      </c>
      <c r="H13" s="32">
        <v>94.3857</v>
      </c>
      <c r="I13" s="32">
        <v>92.537899999999993</v>
      </c>
      <c r="J13" s="32">
        <v>180.83629999999999</v>
      </c>
      <c r="K13" s="39"/>
      <c r="L13" s="31">
        <f>IF(SUM('Average Food Cost Per Person'!B13:K13)&gt;0,'Food Costs'!L13/SUM('Total Number of Participants'!B13:K13)," ")</f>
        <v>116.43499029705926</v>
      </c>
    </row>
    <row r="14" spans="1:12" ht="12" customHeight="1" x14ac:dyDescent="0.2">
      <c r="A14" s="7" t="str">
        <f>'Pregnant Women Participating'!A14</f>
        <v>Pleasant Point, ME</v>
      </c>
      <c r="B14" s="31">
        <v>82.702699999999993</v>
      </c>
      <c r="C14" s="32">
        <v>51.219499999999996</v>
      </c>
      <c r="D14" s="32">
        <v>77.525000000000006</v>
      </c>
      <c r="E14" s="32">
        <v>79.886399999999995</v>
      </c>
      <c r="F14" s="32">
        <v>103.86839999999999</v>
      </c>
      <c r="G14" s="32">
        <v>103.7955</v>
      </c>
      <c r="H14" s="32">
        <v>153.56100000000001</v>
      </c>
      <c r="I14" s="32">
        <v>146.4186</v>
      </c>
      <c r="J14" s="32">
        <v>153.56100000000001</v>
      </c>
      <c r="K14" s="39"/>
      <c r="L14" s="31">
        <f>IF(SUM('Average Food Cost Per Person'!B14:K14)&gt;0,'Food Costs'!L14/SUM('Total Number of Participants'!B14:K14)," ")</f>
        <v>123.23577235772358</v>
      </c>
    </row>
    <row r="15" spans="1:12" s="16" customFormat="1" ht="24.75" customHeight="1" x14ac:dyDescent="0.2">
      <c r="A15" s="13" t="str">
        <f>'Pregnant Women Participating'!A15</f>
        <v>Northeast Region</v>
      </c>
      <c r="B15" s="33">
        <v>64.821600000000004</v>
      </c>
      <c r="C15" s="34">
        <v>71.555300000000003</v>
      </c>
      <c r="D15" s="34">
        <v>71.465999999999994</v>
      </c>
      <c r="E15" s="34">
        <v>71.886200000000002</v>
      </c>
      <c r="F15" s="34">
        <v>67.830200000000005</v>
      </c>
      <c r="G15" s="34">
        <v>67.979799999999997</v>
      </c>
      <c r="H15" s="34">
        <v>63.418500000000002</v>
      </c>
      <c r="I15" s="34">
        <v>68.463700000000003</v>
      </c>
      <c r="J15" s="34">
        <v>68.668199999999999</v>
      </c>
      <c r="K15" s="38">
        <v>68.629499999999993</v>
      </c>
      <c r="L15" s="42">
        <f>IF(SUM('Average Food Cost Per Person'!B15:K15)&gt;0,'Food Costs'!L15/SUM('Total Number of Participants'!B15:K15)," ")</f>
        <v>68.463845071558936</v>
      </c>
    </row>
    <row r="16" spans="1:12" ht="12" customHeight="1" x14ac:dyDescent="0.2">
      <c r="A16" s="7" t="str">
        <f>'Pregnant Women Participating'!A16</f>
        <v>Delaware</v>
      </c>
      <c r="B16" s="31">
        <v>52.415100000000002</v>
      </c>
      <c r="C16" s="32">
        <v>50.132899999999999</v>
      </c>
      <c r="D16" s="32">
        <v>51.2318</v>
      </c>
      <c r="E16" s="32">
        <v>54.185899999999997</v>
      </c>
      <c r="F16" s="32">
        <v>48.5488</v>
      </c>
      <c r="G16" s="32">
        <v>49.881100000000004</v>
      </c>
      <c r="H16" s="32">
        <v>51.849600000000002</v>
      </c>
      <c r="I16" s="32">
        <v>50.894399999999997</v>
      </c>
      <c r="J16" s="32">
        <v>52.738700000000001</v>
      </c>
      <c r="K16" s="39">
        <v>52.369399999999999</v>
      </c>
      <c r="L16" s="31">
        <f>IF(SUM('Average Food Cost Per Person'!B16:K16)&gt;0,'Food Costs'!L16/SUM('Total Number of Participants'!B16:K16)," ")</f>
        <v>51.427001130977345</v>
      </c>
    </row>
    <row r="17" spans="1:12" ht="12" customHeight="1" x14ac:dyDescent="0.2">
      <c r="A17" s="7" t="str">
        <f>'Pregnant Women Participating'!A17</f>
        <v>District of Columbia</v>
      </c>
      <c r="B17" s="31">
        <v>83.092500000000001</v>
      </c>
      <c r="C17" s="32">
        <v>11.439299999999999</v>
      </c>
      <c r="D17" s="32">
        <v>80.057199999999995</v>
      </c>
      <c r="E17" s="32">
        <v>56.314500000000002</v>
      </c>
      <c r="F17" s="32">
        <v>70.421499999999995</v>
      </c>
      <c r="G17" s="32">
        <v>23.35</v>
      </c>
      <c r="H17" s="32">
        <v>78.260099999999994</v>
      </c>
      <c r="I17" s="32">
        <v>56.309100000000001</v>
      </c>
      <c r="J17" s="32">
        <v>61.305799999999998</v>
      </c>
      <c r="K17" s="39">
        <v>59.703400000000002</v>
      </c>
      <c r="L17" s="31">
        <f>IF(SUM('Average Food Cost Per Person'!B17:K17)&gt;0,'Food Costs'!L17/SUM('Total Number of Participants'!B17:K17)," ")</f>
        <v>58.044293247150875</v>
      </c>
    </row>
    <row r="18" spans="1:12" ht="12" customHeight="1" x14ac:dyDescent="0.2">
      <c r="A18" s="7" t="str">
        <f>'Pregnant Women Participating'!A18</f>
        <v>Maryland</v>
      </c>
      <c r="B18" s="31">
        <v>49.829300000000003</v>
      </c>
      <c r="C18" s="32">
        <v>80.974400000000003</v>
      </c>
      <c r="D18" s="32">
        <v>66.0351</v>
      </c>
      <c r="E18" s="32">
        <v>66.648300000000006</v>
      </c>
      <c r="F18" s="32">
        <v>63.197200000000002</v>
      </c>
      <c r="G18" s="32">
        <v>64.503299999999996</v>
      </c>
      <c r="H18" s="32">
        <v>66.805599999999998</v>
      </c>
      <c r="I18" s="32">
        <v>65.343299999999999</v>
      </c>
      <c r="J18" s="32">
        <v>66.328500000000005</v>
      </c>
      <c r="K18" s="39">
        <v>68.075199999999995</v>
      </c>
      <c r="L18" s="31">
        <f>IF(SUM('Average Food Cost Per Person'!B18:K18)&gt;0,'Food Costs'!L18/SUM('Total Number of Participants'!B18:K18)," ")</f>
        <v>65.746810789589347</v>
      </c>
    </row>
    <row r="19" spans="1:12" ht="12" customHeight="1" x14ac:dyDescent="0.2">
      <c r="A19" s="7" t="str">
        <f>'Pregnant Women Participating'!A19</f>
        <v>New Jersey</v>
      </c>
      <c r="B19" s="31">
        <v>77.411900000000003</v>
      </c>
      <c r="C19" s="32">
        <v>82.191500000000005</v>
      </c>
      <c r="D19" s="32">
        <v>81.383600000000001</v>
      </c>
      <c r="E19" s="32">
        <v>83.087900000000005</v>
      </c>
      <c r="F19" s="32">
        <v>78.9619</v>
      </c>
      <c r="G19" s="32">
        <v>79.233800000000002</v>
      </c>
      <c r="H19" s="32">
        <v>82.371499999999997</v>
      </c>
      <c r="I19" s="32">
        <v>80.5809</v>
      </c>
      <c r="J19" s="32">
        <v>80.004000000000005</v>
      </c>
      <c r="K19" s="39">
        <v>79.616</v>
      </c>
      <c r="L19" s="31">
        <f>IF(SUM('Average Food Cost Per Person'!B19:K19)&gt;0,'Food Costs'!L19/SUM('Total Number of Participants'!B19:K19)," ")</f>
        <v>80.480207030621216</v>
      </c>
    </row>
    <row r="20" spans="1:12" ht="12" customHeight="1" x14ac:dyDescent="0.2">
      <c r="A20" s="7" t="str">
        <f>'Pregnant Women Participating'!A20</f>
        <v>Pennsylvania</v>
      </c>
      <c r="B20" s="31">
        <v>72.065600000000003</v>
      </c>
      <c r="C20" s="32">
        <v>70.677700000000002</v>
      </c>
      <c r="D20" s="32">
        <v>72.730999999999995</v>
      </c>
      <c r="E20" s="32">
        <v>74.093900000000005</v>
      </c>
      <c r="F20" s="32">
        <v>72.048599999999993</v>
      </c>
      <c r="G20" s="32">
        <v>73.021600000000007</v>
      </c>
      <c r="H20" s="32">
        <v>71.934299999999993</v>
      </c>
      <c r="I20" s="32">
        <v>74.573599999999999</v>
      </c>
      <c r="J20" s="32">
        <v>75.196799999999996</v>
      </c>
      <c r="K20" s="39">
        <v>72.327200000000005</v>
      </c>
      <c r="L20" s="31">
        <f>IF(SUM('Average Food Cost Per Person'!B20:K20)&gt;0,'Food Costs'!L20/SUM('Total Number of Participants'!B20:K20)," ")</f>
        <v>72.858159975500698</v>
      </c>
    </row>
    <row r="21" spans="1:12" ht="12" customHeight="1" x14ac:dyDescent="0.2">
      <c r="A21" s="7" t="str">
        <f>'Pregnant Women Participating'!A21</f>
        <v>Puerto Rico</v>
      </c>
      <c r="B21" s="31">
        <v>158.53380000000001</v>
      </c>
      <c r="C21" s="32">
        <v>153.17359999999999</v>
      </c>
      <c r="D21" s="32">
        <v>155.3537</v>
      </c>
      <c r="E21" s="32">
        <v>155.7362</v>
      </c>
      <c r="F21" s="32">
        <v>156.21260000000001</v>
      </c>
      <c r="G21" s="32">
        <v>158.96199999999999</v>
      </c>
      <c r="H21" s="32">
        <v>159.45099999999999</v>
      </c>
      <c r="I21" s="32">
        <v>158.68979999999999</v>
      </c>
      <c r="J21" s="32">
        <v>160.8819</v>
      </c>
      <c r="K21" s="39">
        <v>160.87530000000001</v>
      </c>
      <c r="L21" s="31">
        <f>IF(SUM('Average Food Cost Per Person'!B21:K21)&gt;0,'Food Costs'!L21/SUM('Total Number of Participants'!B21:K21)," ")</f>
        <v>157.80392299351087</v>
      </c>
    </row>
    <row r="22" spans="1:12" ht="12" customHeight="1" x14ac:dyDescent="0.2">
      <c r="A22" s="7" t="str">
        <f>'Pregnant Women Participating'!A22</f>
        <v>Virginia</v>
      </c>
      <c r="B22" s="31">
        <v>34.110199999999999</v>
      </c>
      <c r="C22" s="32">
        <v>51.643999999999998</v>
      </c>
      <c r="D22" s="32">
        <v>56.127800000000001</v>
      </c>
      <c r="E22" s="32">
        <v>55.273600000000002</v>
      </c>
      <c r="F22" s="32">
        <v>75.169499999999999</v>
      </c>
      <c r="G22" s="32">
        <v>53.657600000000002</v>
      </c>
      <c r="H22" s="32">
        <v>58.918300000000002</v>
      </c>
      <c r="I22" s="32">
        <v>57.519799999999996</v>
      </c>
      <c r="J22" s="32">
        <v>56.2179</v>
      </c>
      <c r="K22" s="39">
        <v>55.4863</v>
      </c>
      <c r="L22" s="31">
        <f>IF(SUM('Average Food Cost Per Person'!B22:K22)&gt;0,'Food Costs'!L22/SUM('Total Number of Participants'!B22:K22)," ")</f>
        <v>55.256400001211979</v>
      </c>
    </row>
    <row r="23" spans="1:12" ht="12" customHeight="1" x14ac:dyDescent="0.2">
      <c r="A23" s="7" t="str">
        <f>'Pregnant Women Participating'!A23</f>
        <v>West Virginia</v>
      </c>
      <c r="B23" s="31">
        <v>52.365200000000002</v>
      </c>
      <c r="C23" s="32">
        <v>63.226999999999997</v>
      </c>
      <c r="D23" s="32">
        <v>83.682299999999998</v>
      </c>
      <c r="E23" s="32">
        <v>66.392099999999999</v>
      </c>
      <c r="F23" s="32">
        <v>61.699399999999997</v>
      </c>
      <c r="G23" s="32">
        <v>62.180599999999998</v>
      </c>
      <c r="H23" s="32">
        <v>59.978900000000003</v>
      </c>
      <c r="I23" s="32">
        <v>59.9801</v>
      </c>
      <c r="J23" s="32">
        <v>59.981299999999997</v>
      </c>
      <c r="K23" s="39">
        <v>59.982399999999998</v>
      </c>
      <c r="L23" s="31">
        <f>IF(SUM('Average Food Cost Per Person'!B23:K23)&gt;0,'Food Costs'!L23/SUM('Total Number of Participants'!B23:K23)," ")</f>
        <v>62.929657101513676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33">
        <v>73.160799999999995</v>
      </c>
      <c r="C24" s="34">
        <v>80.247699999999995</v>
      </c>
      <c r="D24" s="34">
        <v>81.284700000000001</v>
      </c>
      <c r="E24" s="34">
        <v>80.984700000000004</v>
      </c>
      <c r="F24" s="34">
        <v>81.756</v>
      </c>
      <c r="G24" s="34">
        <v>78.935199999999995</v>
      </c>
      <c r="H24" s="34">
        <v>81.462000000000003</v>
      </c>
      <c r="I24" s="34">
        <v>80.813400000000001</v>
      </c>
      <c r="J24" s="34">
        <v>81.252700000000004</v>
      </c>
      <c r="K24" s="38">
        <v>80.540800000000004</v>
      </c>
      <c r="L24" s="42">
        <f>IF(SUM('Average Food Cost Per Person'!B24:K24)&gt;0,'Food Costs'!L24/SUM('Total Number of Participants'!B24:K24)," ")</f>
        <v>80.019464413853711</v>
      </c>
    </row>
    <row r="25" spans="1:12" ht="12" customHeight="1" x14ac:dyDescent="0.2">
      <c r="A25" s="7" t="str">
        <f>'Pregnant Women Participating'!A25</f>
        <v>Alabama</v>
      </c>
      <c r="B25" s="31">
        <v>27.316099999999999</v>
      </c>
      <c r="C25" s="32">
        <v>71.959100000000007</v>
      </c>
      <c r="D25" s="32">
        <v>70.519900000000007</v>
      </c>
      <c r="E25" s="32">
        <v>60.761000000000003</v>
      </c>
      <c r="F25" s="32">
        <v>51.858400000000003</v>
      </c>
      <c r="G25" s="32">
        <v>62.3416</v>
      </c>
      <c r="H25" s="32">
        <v>61.1126</v>
      </c>
      <c r="I25" s="32">
        <v>52.582099999999997</v>
      </c>
      <c r="J25" s="32">
        <v>65.530299999999997</v>
      </c>
      <c r="K25" s="39">
        <v>64.045100000000005</v>
      </c>
      <c r="L25" s="31">
        <f>IF(SUM('Average Food Cost Per Person'!B25:K25)&gt;0,'Food Costs'!L25/SUM('Total Number of Participants'!B25:K25)," ")</f>
        <v>58.698576748724371</v>
      </c>
    </row>
    <row r="26" spans="1:12" ht="12" customHeight="1" x14ac:dyDescent="0.2">
      <c r="A26" s="7" t="str">
        <f>'Pregnant Women Participating'!A26</f>
        <v>Florida</v>
      </c>
      <c r="B26" s="31">
        <v>52.590499999999999</v>
      </c>
      <c r="C26" s="32">
        <v>67.356399999999994</v>
      </c>
      <c r="D26" s="32">
        <v>62.871000000000002</v>
      </c>
      <c r="E26" s="32">
        <v>64.616</v>
      </c>
      <c r="F26" s="32">
        <v>61.436199999999999</v>
      </c>
      <c r="G26" s="32">
        <v>71.766300000000001</v>
      </c>
      <c r="H26" s="32">
        <v>66.886600000000001</v>
      </c>
      <c r="I26" s="32">
        <v>62.782600000000002</v>
      </c>
      <c r="J26" s="32">
        <v>58.322400000000002</v>
      </c>
      <c r="K26" s="39">
        <v>69.494900000000001</v>
      </c>
      <c r="L26" s="31">
        <f>IF(SUM('Average Food Cost Per Person'!B26:K26)&gt;0,'Food Costs'!L26/SUM('Total Number of Participants'!B26:K26)," ")</f>
        <v>63.735564435882807</v>
      </c>
    </row>
    <row r="27" spans="1:12" ht="12" customHeight="1" x14ac:dyDescent="0.2">
      <c r="A27" s="7" t="str">
        <f>'Pregnant Women Participating'!A27</f>
        <v>Georgia</v>
      </c>
      <c r="B27" s="31">
        <v>42.285200000000003</v>
      </c>
      <c r="C27" s="32">
        <v>76.4315</v>
      </c>
      <c r="D27" s="32">
        <v>62.002400000000002</v>
      </c>
      <c r="E27" s="32">
        <v>62.244900000000001</v>
      </c>
      <c r="F27" s="32">
        <v>58.652799999999999</v>
      </c>
      <c r="G27" s="32">
        <v>58.911999999999999</v>
      </c>
      <c r="H27" s="32">
        <v>64.421499999999995</v>
      </c>
      <c r="I27" s="32">
        <v>61.9694</v>
      </c>
      <c r="J27" s="32">
        <v>66.409700000000001</v>
      </c>
      <c r="K27" s="39">
        <v>59.221699999999998</v>
      </c>
      <c r="L27" s="31">
        <f>IF(SUM('Average Food Cost Per Person'!B27:K27)&gt;0,'Food Costs'!L27/SUM('Total Number of Participants'!B27:K27)," ")</f>
        <v>61.242046718847895</v>
      </c>
    </row>
    <row r="28" spans="1:12" ht="12" customHeight="1" x14ac:dyDescent="0.2">
      <c r="A28" s="7" t="str">
        <f>'Pregnant Women Participating'!A28</f>
        <v>Kentucky</v>
      </c>
      <c r="B28" s="31">
        <v>42.222900000000003</v>
      </c>
      <c r="C28" s="32">
        <v>60.771700000000003</v>
      </c>
      <c r="D28" s="32">
        <v>82.703000000000003</v>
      </c>
      <c r="E28" s="32">
        <v>63.091200000000001</v>
      </c>
      <c r="F28" s="32">
        <v>59.1051</v>
      </c>
      <c r="G28" s="32">
        <v>60.792900000000003</v>
      </c>
      <c r="H28" s="32">
        <v>65.210800000000006</v>
      </c>
      <c r="I28" s="32">
        <v>64.368799999999993</v>
      </c>
      <c r="J28" s="32">
        <v>65.184700000000007</v>
      </c>
      <c r="K28" s="39">
        <v>63.200299999999999</v>
      </c>
      <c r="L28" s="31">
        <f>IF(SUM('Average Food Cost Per Person'!B28:K28)&gt;0,'Food Costs'!L28/SUM('Total Number of Participants'!B28:K28)," ")</f>
        <v>62.606832306445696</v>
      </c>
    </row>
    <row r="29" spans="1:12" ht="12" customHeight="1" x14ac:dyDescent="0.2">
      <c r="A29" s="7" t="str">
        <f>'Pregnant Women Participating'!A29</f>
        <v>Mississippi</v>
      </c>
      <c r="B29" s="31">
        <v>12.0977</v>
      </c>
      <c r="C29" s="32">
        <v>44.918300000000002</v>
      </c>
      <c r="D29" s="32">
        <v>60.9529</v>
      </c>
      <c r="E29" s="32">
        <v>61.794499999999999</v>
      </c>
      <c r="F29" s="32">
        <v>59.462699999999998</v>
      </c>
      <c r="G29" s="32">
        <v>63.0959</v>
      </c>
      <c r="H29" s="32">
        <v>59.380800000000001</v>
      </c>
      <c r="I29" s="32">
        <v>63.177500000000002</v>
      </c>
      <c r="J29" s="32">
        <v>62.589799999999997</v>
      </c>
      <c r="K29" s="39">
        <v>60.957099999999997</v>
      </c>
      <c r="L29" s="31">
        <f>IF(SUM('Average Food Cost Per Person'!B29:K29)&gt;0,'Food Costs'!L29/SUM('Total Number of Participants'!B29:K29)," ")</f>
        <v>54.784444942749431</v>
      </c>
    </row>
    <row r="30" spans="1:12" ht="12" customHeight="1" x14ac:dyDescent="0.2">
      <c r="A30" s="7" t="str">
        <f>'Pregnant Women Participating'!A30</f>
        <v>North Carolina</v>
      </c>
      <c r="B30" s="31">
        <v>59.492800000000003</v>
      </c>
      <c r="C30" s="32">
        <v>54.310099999999998</v>
      </c>
      <c r="D30" s="32">
        <v>63.881100000000004</v>
      </c>
      <c r="E30" s="32">
        <v>64.649000000000001</v>
      </c>
      <c r="F30" s="32">
        <v>52.657800000000002</v>
      </c>
      <c r="G30" s="32">
        <v>54.760300000000001</v>
      </c>
      <c r="H30" s="32">
        <v>55.4968</v>
      </c>
      <c r="I30" s="32">
        <v>55.454799999999999</v>
      </c>
      <c r="J30" s="32">
        <v>55.367199999999997</v>
      </c>
      <c r="K30" s="39">
        <v>55.334099999999999</v>
      </c>
      <c r="L30" s="31">
        <f>IF(SUM('Average Food Cost Per Person'!B30:K30)&gt;0,'Food Costs'!L30/SUM('Total Number of Participants'!B30:K30)," ")</f>
        <v>57.144308880285017</v>
      </c>
    </row>
    <row r="31" spans="1:12" ht="12" customHeight="1" x14ac:dyDescent="0.2">
      <c r="A31" s="7" t="str">
        <f>'Pregnant Women Participating'!A31</f>
        <v>South Carolina</v>
      </c>
      <c r="B31" s="31">
        <v>45.4649</v>
      </c>
      <c r="C31" s="32">
        <v>57.912500000000001</v>
      </c>
      <c r="D31" s="32">
        <v>67.354699999999994</v>
      </c>
      <c r="E31" s="32">
        <v>70.642499999999998</v>
      </c>
      <c r="F31" s="32">
        <v>51.706699999999998</v>
      </c>
      <c r="G31" s="32">
        <v>65.665000000000006</v>
      </c>
      <c r="H31" s="32">
        <v>61.429099999999998</v>
      </c>
      <c r="I31" s="32">
        <v>59.576000000000001</v>
      </c>
      <c r="J31" s="32">
        <v>74.005499999999998</v>
      </c>
      <c r="K31" s="39">
        <v>61.546199999999999</v>
      </c>
      <c r="L31" s="31">
        <f>IF(SUM('Average Food Cost Per Person'!B31:K31)&gt;0,'Food Costs'!L31/SUM('Total Number of Participants'!B31:K31)," ")</f>
        <v>61.515807055758629</v>
      </c>
    </row>
    <row r="32" spans="1:12" ht="12" customHeight="1" x14ac:dyDescent="0.2">
      <c r="A32" s="7" t="str">
        <f>'Pregnant Women Participating'!A32</f>
        <v>Tennessee</v>
      </c>
      <c r="B32" s="31">
        <v>44.5351</v>
      </c>
      <c r="C32" s="32">
        <v>72.001300000000001</v>
      </c>
      <c r="D32" s="32">
        <v>57.898099999999999</v>
      </c>
      <c r="E32" s="32">
        <v>61.691000000000003</v>
      </c>
      <c r="F32" s="32">
        <v>48.194200000000002</v>
      </c>
      <c r="G32" s="32">
        <v>62.265300000000003</v>
      </c>
      <c r="H32" s="32">
        <v>58.541600000000003</v>
      </c>
      <c r="I32" s="32">
        <v>61.868099999999998</v>
      </c>
      <c r="J32" s="32">
        <v>61.223799999999997</v>
      </c>
      <c r="K32" s="39">
        <v>61.47</v>
      </c>
      <c r="L32" s="31">
        <f>IF(SUM('Average Food Cost Per Person'!B32:K32)&gt;0,'Food Costs'!L32/SUM('Total Number of Participants'!B32:K32)," ")</f>
        <v>58.92128242021198</v>
      </c>
    </row>
    <row r="33" spans="1:12" ht="12" customHeight="1" x14ac:dyDescent="0.2">
      <c r="A33" s="7" t="str">
        <f>'Pregnant Women Participating'!A33</f>
        <v>Choctaw Indians, MS</v>
      </c>
      <c r="B33" s="31">
        <v>42.866199999999999</v>
      </c>
      <c r="C33" s="32">
        <v>71.237499999999997</v>
      </c>
      <c r="D33" s="32">
        <v>77.712400000000002</v>
      </c>
      <c r="E33" s="32">
        <v>45.098700000000001</v>
      </c>
      <c r="F33" s="32">
        <v>70.297399999999996</v>
      </c>
      <c r="G33" s="32">
        <v>67.214500000000001</v>
      </c>
      <c r="H33" s="32">
        <v>63.5366</v>
      </c>
      <c r="I33" s="32">
        <v>74.434399999999997</v>
      </c>
      <c r="J33" s="32">
        <v>62.133499999999998</v>
      </c>
      <c r="K33" s="39">
        <v>64.386700000000005</v>
      </c>
      <c r="L33" s="31">
        <f>IF(SUM('Average Food Cost Per Person'!B33:K33)&gt;0,'Food Costs'!L33/SUM('Total Number of Participants'!B33:K33)," ")</f>
        <v>63.640368852459019</v>
      </c>
    </row>
    <row r="34" spans="1:12" ht="12" customHeight="1" x14ac:dyDescent="0.2">
      <c r="A34" s="7" t="str">
        <f>'Pregnant Women Participating'!A34</f>
        <v>Eastern Cherokee, NC</v>
      </c>
      <c r="B34" s="31">
        <v>54.974600000000002</v>
      </c>
      <c r="C34" s="32">
        <v>45.212800000000001</v>
      </c>
      <c r="D34" s="32">
        <v>56.544499999999999</v>
      </c>
      <c r="E34" s="32">
        <v>57.504100000000001</v>
      </c>
      <c r="F34" s="32">
        <v>50.141300000000001</v>
      </c>
      <c r="G34" s="32">
        <v>49.083500000000001</v>
      </c>
      <c r="H34" s="32">
        <v>46.396599999999999</v>
      </c>
      <c r="I34" s="32">
        <v>46.036999999999999</v>
      </c>
      <c r="J34" s="32">
        <v>43.4833</v>
      </c>
      <c r="K34" s="39">
        <v>43.3444</v>
      </c>
      <c r="L34" s="31">
        <f>IF(SUM('Average Food Cost Per Person'!B34:K34)&gt;0,'Food Costs'!L34/SUM('Total Number of Participants'!B34:K34)," ")</f>
        <v>49.356497418244409</v>
      </c>
    </row>
    <row r="35" spans="1:12" s="16" customFormat="1" ht="24.75" customHeight="1" x14ac:dyDescent="0.2">
      <c r="A35" s="13" t="str">
        <f>'Pregnant Women Participating'!A35</f>
        <v>Southeast Region</v>
      </c>
      <c r="B35" s="33">
        <v>46.558199999999999</v>
      </c>
      <c r="C35" s="34">
        <v>65.396799999999999</v>
      </c>
      <c r="D35" s="34">
        <v>64.584400000000002</v>
      </c>
      <c r="E35" s="34">
        <v>63.781199999999998</v>
      </c>
      <c r="F35" s="34">
        <v>56.3339</v>
      </c>
      <c r="G35" s="34">
        <v>63.190800000000003</v>
      </c>
      <c r="H35" s="34">
        <v>62.263399999999997</v>
      </c>
      <c r="I35" s="34">
        <v>60.3551</v>
      </c>
      <c r="J35" s="34">
        <v>61.767800000000001</v>
      </c>
      <c r="K35" s="38">
        <v>62.460999999999999</v>
      </c>
      <c r="L35" s="42">
        <f>IF(SUM('Average Food Cost Per Person'!B35:K35)&gt;0,'Food Costs'!L35/SUM('Total Number of Participants'!B35:K35)," ")</f>
        <v>60.628378256800872</v>
      </c>
    </row>
    <row r="36" spans="1:12" ht="12" customHeight="1" x14ac:dyDescent="0.2">
      <c r="A36" s="7" t="str">
        <f>'Pregnant Women Participating'!A36</f>
        <v>Illinois</v>
      </c>
      <c r="B36" s="31">
        <v>12.988899999999999</v>
      </c>
      <c r="C36" s="32">
        <v>82.988200000000006</v>
      </c>
      <c r="D36" s="32">
        <v>62.064700000000002</v>
      </c>
      <c r="E36" s="32">
        <v>61.834899999999998</v>
      </c>
      <c r="F36" s="32">
        <v>49.662500000000001</v>
      </c>
      <c r="G36" s="32">
        <v>64.966399999999993</v>
      </c>
      <c r="H36" s="32">
        <v>62.961799999999997</v>
      </c>
      <c r="I36" s="32">
        <v>62.099699999999999</v>
      </c>
      <c r="J36" s="32">
        <v>61.878</v>
      </c>
      <c r="K36" s="39">
        <v>61.837200000000003</v>
      </c>
      <c r="L36" s="31">
        <f>IF(SUM('Average Food Cost Per Person'!B36:K36)&gt;0,'Food Costs'!L36/SUM('Total Number of Participants'!B36:K36)," ")</f>
        <v>58.18309994703862</v>
      </c>
    </row>
    <row r="37" spans="1:12" ht="12" customHeight="1" x14ac:dyDescent="0.2">
      <c r="A37" s="7" t="str">
        <f>'Pregnant Women Participating'!A37</f>
        <v>Indiana</v>
      </c>
      <c r="B37" s="31">
        <v>65.053899999999999</v>
      </c>
      <c r="C37" s="32">
        <v>49.2241</v>
      </c>
      <c r="D37" s="32">
        <v>67.191299999999998</v>
      </c>
      <c r="E37" s="32">
        <v>65.336200000000005</v>
      </c>
      <c r="F37" s="32">
        <v>54.0884</v>
      </c>
      <c r="G37" s="32">
        <v>66.725999999999999</v>
      </c>
      <c r="H37" s="32">
        <v>59.786499999999997</v>
      </c>
      <c r="I37" s="32">
        <v>57.758800000000001</v>
      </c>
      <c r="J37" s="32">
        <v>54.271500000000003</v>
      </c>
      <c r="K37" s="39">
        <v>69.863500000000002</v>
      </c>
      <c r="L37" s="31">
        <f>IF(SUM('Average Food Cost Per Person'!B37:K37)&gt;0,'Food Costs'!L37/SUM('Total Number of Participants'!B37:K37)," ")</f>
        <v>60.936041896753487</v>
      </c>
    </row>
    <row r="38" spans="1:12" ht="12" customHeight="1" x14ac:dyDescent="0.2">
      <c r="A38" s="7" t="str">
        <f>'Pregnant Women Participating'!A38</f>
        <v>Iowa</v>
      </c>
      <c r="B38" s="31">
        <v>54.448999999999998</v>
      </c>
      <c r="C38" s="32">
        <v>52.2592</v>
      </c>
      <c r="D38" s="32">
        <v>52.161099999999998</v>
      </c>
      <c r="E38" s="32">
        <v>55.397300000000001</v>
      </c>
      <c r="F38" s="32">
        <v>47.799100000000003</v>
      </c>
      <c r="G38" s="32">
        <v>52.325899999999997</v>
      </c>
      <c r="H38" s="32">
        <v>54.844900000000003</v>
      </c>
      <c r="I38" s="32">
        <v>55.345799999999997</v>
      </c>
      <c r="J38" s="32">
        <v>51.906500000000001</v>
      </c>
      <c r="K38" s="39">
        <v>56.169699999999999</v>
      </c>
      <c r="L38" s="31">
        <f>IF(SUM('Average Food Cost Per Person'!B38:K38)&gt;0,'Food Costs'!L38/SUM('Total Number of Participants'!B38:K38)," ")</f>
        <v>53.263206817953332</v>
      </c>
    </row>
    <row r="39" spans="1:12" ht="12" customHeight="1" x14ac:dyDescent="0.2">
      <c r="A39" s="7" t="str">
        <f>'Pregnant Women Participating'!A39</f>
        <v>Michigan</v>
      </c>
      <c r="B39" s="31">
        <v>39.995600000000003</v>
      </c>
      <c r="C39" s="32">
        <v>49.5398</v>
      </c>
      <c r="D39" s="32">
        <v>59.381599999999999</v>
      </c>
      <c r="E39" s="32">
        <v>54.283299999999997</v>
      </c>
      <c r="F39" s="32">
        <v>68.712400000000002</v>
      </c>
      <c r="G39" s="32">
        <v>60.549900000000001</v>
      </c>
      <c r="H39" s="32">
        <v>54.001100000000001</v>
      </c>
      <c r="I39" s="32">
        <v>55.195999999999998</v>
      </c>
      <c r="J39" s="32">
        <v>59.603499999999997</v>
      </c>
      <c r="K39" s="39">
        <v>59.0884</v>
      </c>
      <c r="L39" s="31">
        <f>IF(SUM('Average Food Cost Per Person'!B39:K39)&gt;0,'Food Costs'!L39/SUM('Total Number of Participants'!B39:K39)," ")</f>
        <v>55.963035456441524</v>
      </c>
    </row>
    <row r="40" spans="1:12" ht="12" customHeight="1" x14ac:dyDescent="0.2">
      <c r="A40" s="7" t="str">
        <f>'Pregnant Women Participating'!A40</f>
        <v>Minnesota</v>
      </c>
      <c r="B40" s="31">
        <v>34.222000000000001</v>
      </c>
      <c r="C40" s="32">
        <v>78.203599999999994</v>
      </c>
      <c r="D40" s="32">
        <v>55.8917</v>
      </c>
      <c r="E40" s="32">
        <v>57.165999999999997</v>
      </c>
      <c r="F40" s="32">
        <v>53.6999</v>
      </c>
      <c r="G40" s="32">
        <v>54.891100000000002</v>
      </c>
      <c r="H40" s="32">
        <v>57.402799999999999</v>
      </c>
      <c r="I40" s="32">
        <v>56.623600000000003</v>
      </c>
      <c r="J40" s="32">
        <v>59.281100000000002</v>
      </c>
      <c r="K40" s="39">
        <v>58.455100000000002</v>
      </c>
      <c r="L40" s="31">
        <f>IF(SUM('Average Food Cost Per Person'!B40:K40)&gt;0,'Food Costs'!L40/SUM('Total Number of Participants'!B40:K40)," ")</f>
        <v>56.536969133315957</v>
      </c>
    </row>
    <row r="41" spans="1:12" ht="12" customHeight="1" x14ac:dyDescent="0.2">
      <c r="A41" s="7" t="str">
        <f>'Pregnant Women Participating'!A41</f>
        <v>Ohio</v>
      </c>
      <c r="B41" s="31">
        <v>13.383699999999999</v>
      </c>
      <c r="C41" s="32">
        <v>59.765900000000002</v>
      </c>
      <c r="D41" s="32">
        <v>84.002200000000002</v>
      </c>
      <c r="E41" s="32">
        <v>62.405500000000004</v>
      </c>
      <c r="F41" s="32">
        <v>58.9405</v>
      </c>
      <c r="G41" s="32">
        <v>60.523400000000002</v>
      </c>
      <c r="H41" s="32">
        <v>61.189900000000002</v>
      </c>
      <c r="I41" s="32">
        <v>62.013399999999997</v>
      </c>
      <c r="J41" s="32">
        <v>61.141399999999997</v>
      </c>
      <c r="K41" s="39">
        <v>61.190300000000001</v>
      </c>
      <c r="L41" s="31">
        <f>IF(SUM('Average Food Cost Per Person'!B41:K41)&gt;0,'Food Costs'!L41/SUM('Total Number of Participants'!B41:K41)," ")</f>
        <v>58.2573111405828</v>
      </c>
    </row>
    <row r="42" spans="1:12" ht="12" customHeight="1" x14ac:dyDescent="0.2">
      <c r="A42" s="7" t="str">
        <f>'Pregnant Women Participating'!A42</f>
        <v>Wisconsin</v>
      </c>
      <c r="B42" s="31">
        <v>23.389600000000002</v>
      </c>
      <c r="C42" s="32">
        <v>42.740499999999997</v>
      </c>
      <c r="D42" s="32">
        <v>68.346299999999999</v>
      </c>
      <c r="E42" s="32">
        <v>46.882100000000001</v>
      </c>
      <c r="F42" s="32">
        <v>42.693199999999997</v>
      </c>
      <c r="G42" s="32">
        <v>50.963900000000002</v>
      </c>
      <c r="H42" s="32">
        <v>54.4758</v>
      </c>
      <c r="I42" s="32">
        <v>67.201099999999997</v>
      </c>
      <c r="J42" s="32">
        <v>69.626900000000006</v>
      </c>
      <c r="K42" s="39">
        <v>39.930100000000003</v>
      </c>
      <c r="L42" s="31">
        <f>IF(SUM('Average Food Cost Per Person'!B42:K42)&gt;0,'Food Costs'!L42/SUM('Total Number of Participants'!B42:K42)," ")</f>
        <v>50.511377861302016</v>
      </c>
    </row>
    <row r="43" spans="1:12" s="16" customFormat="1" ht="24.75" customHeight="1" x14ac:dyDescent="0.2">
      <c r="A43" s="13" t="str">
        <f>'Pregnant Women Participating'!A43</f>
        <v>Midwest Region</v>
      </c>
      <c r="B43" s="33">
        <v>32.746099999999998</v>
      </c>
      <c r="C43" s="34">
        <v>60.127600000000001</v>
      </c>
      <c r="D43" s="34">
        <v>65.827699999999993</v>
      </c>
      <c r="E43" s="34">
        <v>58.619500000000002</v>
      </c>
      <c r="F43" s="34">
        <v>55.439799999999998</v>
      </c>
      <c r="G43" s="34">
        <v>60.247799999999998</v>
      </c>
      <c r="H43" s="34">
        <v>58.399799999999999</v>
      </c>
      <c r="I43" s="34">
        <v>59.5242</v>
      </c>
      <c r="J43" s="34">
        <v>59.900599999999997</v>
      </c>
      <c r="K43" s="38">
        <v>59.482700000000001</v>
      </c>
      <c r="L43" s="42">
        <f>IF(SUM('Average Food Cost Per Person'!B43:K43)&gt;0,'Food Costs'!L43/SUM('Total Number of Participants'!B43:K43)," ")</f>
        <v>56.948288116760274</v>
      </c>
    </row>
    <row r="44" spans="1:12" ht="12" customHeight="1" x14ac:dyDescent="0.2">
      <c r="A44" s="7" t="str">
        <f>'Pregnant Women Participating'!A44</f>
        <v>Arizona</v>
      </c>
      <c r="B44" s="31">
        <v>49.5595</v>
      </c>
      <c r="C44" s="32">
        <v>62.850499999999997</v>
      </c>
      <c r="D44" s="32">
        <v>80.4803</v>
      </c>
      <c r="E44" s="32">
        <v>66.300600000000003</v>
      </c>
      <c r="F44" s="32">
        <v>62.901699999999998</v>
      </c>
      <c r="G44" s="32">
        <v>64.681100000000001</v>
      </c>
      <c r="H44" s="32">
        <v>69.059899999999999</v>
      </c>
      <c r="I44" s="32">
        <v>69.114000000000004</v>
      </c>
      <c r="J44" s="32">
        <v>69.187299999999993</v>
      </c>
      <c r="K44" s="39">
        <v>68.712800000000001</v>
      </c>
      <c r="L44" s="31">
        <f>IF(SUM('Average Food Cost Per Person'!B44:K44)&gt;0,'Food Costs'!L44/SUM('Total Number of Participants'!B44:K44)," ")</f>
        <v>66.290605585764496</v>
      </c>
    </row>
    <row r="45" spans="1:12" ht="12" customHeight="1" x14ac:dyDescent="0.2">
      <c r="A45" s="7" t="str">
        <f>'Pregnant Women Participating'!A45</f>
        <v>Arkansas</v>
      </c>
      <c r="B45" s="31">
        <v>24.9941</v>
      </c>
      <c r="C45" s="32">
        <v>57.6096</v>
      </c>
      <c r="D45" s="32">
        <v>88.400199999999998</v>
      </c>
      <c r="E45" s="32">
        <v>56.4848</v>
      </c>
      <c r="F45" s="32">
        <v>67.362499999999997</v>
      </c>
      <c r="G45" s="32">
        <v>59.3855</v>
      </c>
      <c r="H45" s="32">
        <v>55.427</v>
      </c>
      <c r="I45" s="32">
        <v>62.9129</v>
      </c>
      <c r="J45" s="32">
        <v>70.639200000000002</v>
      </c>
      <c r="K45" s="39">
        <v>63.0824</v>
      </c>
      <c r="L45" s="31">
        <f>IF(SUM('Average Food Cost Per Person'!B45:K45)&gt;0,'Food Costs'!L45/SUM('Total Number of Participants'!B45:K45)," ")</f>
        <v>60.291332639457188</v>
      </c>
    </row>
    <row r="46" spans="1:12" ht="12" customHeight="1" x14ac:dyDescent="0.2">
      <c r="A46" s="7" t="str">
        <f>'Pregnant Women Participating'!A46</f>
        <v>Louisiana</v>
      </c>
      <c r="B46" s="31">
        <v>39.5792</v>
      </c>
      <c r="C46" s="32">
        <v>85.995400000000004</v>
      </c>
      <c r="D46" s="32">
        <v>61.439</v>
      </c>
      <c r="E46" s="32">
        <v>62.793799999999997</v>
      </c>
      <c r="F46" s="32">
        <v>61.2624</v>
      </c>
      <c r="G46" s="32">
        <v>61.823700000000002</v>
      </c>
      <c r="H46" s="32">
        <v>60.173000000000002</v>
      </c>
      <c r="I46" s="32">
        <v>67.692499999999995</v>
      </c>
      <c r="J46" s="32">
        <v>69.918499999999995</v>
      </c>
      <c r="K46" s="39">
        <v>54.960999999999999</v>
      </c>
      <c r="L46" s="31">
        <f>IF(SUM('Average Food Cost Per Person'!B46:K46)&gt;0,'Food Costs'!L46/SUM('Total Number of Participants'!B46:K46)," ")</f>
        <v>62.503953003343767</v>
      </c>
    </row>
    <row r="47" spans="1:12" ht="12" customHeight="1" x14ac:dyDescent="0.2">
      <c r="A47" s="7" t="str">
        <f>'Pregnant Women Participating'!A47</f>
        <v>New Mexico</v>
      </c>
      <c r="B47" s="31">
        <v>52.724299999999999</v>
      </c>
      <c r="C47" s="32">
        <v>62.746299999999998</v>
      </c>
      <c r="D47" s="32">
        <v>79.535499999999999</v>
      </c>
      <c r="E47" s="32">
        <v>66.825199999999995</v>
      </c>
      <c r="F47" s="32">
        <v>62.4711</v>
      </c>
      <c r="G47" s="32">
        <v>62.905200000000001</v>
      </c>
      <c r="H47" s="32">
        <v>63.192799999999998</v>
      </c>
      <c r="I47" s="32">
        <v>61.729799999999997</v>
      </c>
      <c r="J47" s="32">
        <v>63.927700000000002</v>
      </c>
      <c r="K47" s="39">
        <v>62.829099999999997</v>
      </c>
      <c r="L47" s="31">
        <f>IF(SUM('Average Food Cost Per Person'!B47:K47)&gt;0,'Food Costs'!L47/SUM('Total Number of Participants'!B47:K47)," ")</f>
        <v>63.751648733078795</v>
      </c>
    </row>
    <row r="48" spans="1:12" ht="12" customHeight="1" x14ac:dyDescent="0.2">
      <c r="A48" s="7" t="str">
        <f>'Pregnant Women Participating'!A48</f>
        <v>Oklahoma</v>
      </c>
      <c r="B48" s="31">
        <v>62.420400000000001</v>
      </c>
      <c r="C48" s="32">
        <v>53.801000000000002</v>
      </c>
      <c r="D48" s="32">
        <v>60.104799999999997</v>
      </c>
      <c r="E48" s="32">
        <v>63.530900000000003</v>
      </c>
      <c r="F48" s="32">
        <v>51.807499999999997</v>
      </c>
      <c r="G48" s="32">
        <v>63.131599999999999</v>
      </c>
      <c r="H48" s="32">
        <v>60.314500000000002</v>
      </c>
      <c r="I48" s="32">
        <v>64.443899999999999</v>
      </c>
      <c r="J48" s="32">
        <v>60.012700000000002</v>
      </c>
      <c r="K48" s="39">
        <v>62.741700000000002</v>
      </c>
      <c r="L48" s="31">
        <f>IF(SUM('Average Food Cost Per Person'!B48:K48)&gt;0,'Food Costs'!L48/SUM('Total Number of Participants'!B48:K48)," ")</f>
        <v>60.221382723212663</v>
      </c>
    </row>
    <row r="49" spans="1:12" ht="12" customHeight="1" x14ac:dyDescent="0.2">
      <c r="A49" s="7" t="str">
        <f>'Pregnant Women Participating'!A49</f>
        <v>Texas</v>
      </c>
      <c r="B49" s="31">
        <v>31.733799999999999</v>
      </c>
      <c r="C49" s="32">
        <v>52.158999999999999</v>
      </c>
      <c r="D49" s="32">
        <v>48.694899999999997</v>
      </c>
      <c r="E49" s="32">
        <v>48.496299999999998</v>
      </c>
      <c r="F49" s="32">
        <v>48.762099999999997</v>
      </c>
      <c r="G49" s="32">
        <v>47.734400000000001</v>
      </c>
      <c r="H49" s="32">
        <v>49.662300000000002</v>
      </c>
      <c r="I49" s="32">
        <v>49.638300000000001</v>
      </c>
      <c r="J49" s="32">
        <v>52.312899999999999</v>
      </c>
      <c r="K49" s="39">
        <v>107.16889999999999</v>
      </c>
      <c r="L49" s="31">
        <f>IF(SUM('Average Food Cost Per Person'!B49:K49)&gt;0,'Food Costs'!L49/SUM('Total Number of Participants'!B49:K49)," ")</f>
        <v>53.502802789137043</v>
      </c>
    </row>
    <row r="50" spans="1:12" ht="12" customHeight="1" x14ac:dyDescent="0.2">
      <c r="A50" s="7" t="str">
        <f>'Pregnant Women Participating'!A50</f>
        <v>Utah</v>
      </c>
      <c r="B50" s="31">
        <v>45.309600000000003</v>
      </c>
      <c r="C50" s="32">
        <v>55.862200000000001</v>
      </c>
      <c r="D50" s="32">
        <v>76.027699999999996</v>
      </c>
      <c r="E50" s="32">
        <v>60.927100000000003</v>
      </c>
      <c r="F50" s="32">
        <v>59.3264</v>
      </c>
      <c r="G50" s="32">
        <v>77.080500000000001</v>
      </c>
      <c r="H50" s="32">
        <v>49.423400000000001</v>
      </c>
      <c r="I50" s="32">
        <v>62.328899999999997</v>
      </c>
      <c r="J50" s="32">
        <v>69.246700000000004</v>
      </c>
      <c r="K50" s="39">
        <v>63.309699999999999</v>
      </c>
      <c r="L50" s="31">
        <f>IF(SUM('Average Food Cost Per Person'!B50:K50)&gt;0,'Food Costs'!L50/SUM('Total Number of Participants'!B50:K50)," ")</f>
        <v>61.806020299493596</v>
      </c>
    </row>
    <row r="51" spans="1:12" ht="12" customHeight="1" x14ac:dyDescent="0.2">
      <c r="A51" s="7" t="str">
        <f>'Pregnant Women Participating'!A51</f>
        <v>Inter-Tribal Council, AZ</v>
      </c>
      <c r="B51" s="31">
        <v>40.892899999999997</v>
      </c>
      <c r="C51" s="32">
        <v>53.511200000000002</v>
      </c>
      <c r="D51" s="32">
        <v>59.282600000000002</v>
      </c>
      <c r="E51" s="32">
        <v>77.715599999999995</v>
      </c>
      <c r="F51" s="32">
        <v>55.046599999999998</v>
      </c>
      <c r="G51" s="32">
        <v>57.405299999999997</v>
      </c>
      <c r="H51" s="32">
        <v>62.890500000000003</v>
      </c>
      <c r="I51" s="32">
        <v>61.075400000000002</v>
      </c>
      <c r="J51" s="32">
        <v>62.107100000000003</v>
      </c>
      <c r="K51" s="39">
        <v>58.976300000000002</v>
      </c>
      <c r="L51" s="31">
        <f>IF(SUM('Average Food Cost Per Person'!B51:K51)&gt;0,'Food Costs'!L51/SUM('Total Number of Participants'!B51:K51)," ")</f>
        <v>58.862338978366679</v>
      </c>
    </row>
    <row r="52" spans="1:12" ht="12" customHeight="1" x14ac:dyDescent="0.2">
      <c r="A52" s="7" t="str">
        <f>'Pregnant Women Participating'!A52</f>
        <v>Navajo Nation, AZ</v>
      </c>
      <c r="B52" s="31">
        <v>70.503</v>
      </c>
      <c r="C52" s="32">
        <v>61.042000000000002</v>
      </c>
      <c r="D52" s="32">
        <v>68.100099999999998</v>
      </c>
      <c r="E52" s="32">
        <v>68.1417</v>
      </c>
      <c r="F52" s="32">
        <v>57.988399999999999</v>
      </c>
      <c r="G52" s="32">
        <v>68.136899999999997</v>
      </c>
      <c r="H52" s="32">
        <v>68.130600000000001</v>
      </c>
      <c r="I52" s="32">
        <v>71.488100000000003</v>
      </c>
      <c r="J52" s="32">
        <v>67.001000000000005</v>
      </c>
      <c r="K52" s="39">
        <v>68.974199999999996</v>
      </c>
      <c r="L52" s="31">
        <f>IF(SUM('Average Food Cost Per Person'!B52:K52)&gt;0,'Food Costs'!L52/SUM('Total Number of Participants'!B52:K52)," ")</f>
        <v>66.972664618879222</v>
      </c>
    </row>
    <row r="53" spans="1:12" ht="12" customHeight="1" x14ac:dyDescent="0.2">
      <c r="A53" s="7" t="str">
        <f>'Pregnant Women Participating'!A53</f>
        <v>Acoma, Canoncito &amp; Laguna, NM</v>
      </c>
      <c r="B53" s="31">
        <v>99.482299999999995</v>
      </c>
      <c r="C53" s="32">
        <v>66.664500000000004</v>
      </c>
      <c r="D53" s="32">
        <v>72.664400000000001</v>
      </c>
      <c r="E53" s="32">
        <v>55.1404</v>
      </c>
      <c r="F53" s="32">
        <v>37.941000000000003</v>
      </c>
      <c r="G53" s="32">
        <v>66.053799999999995</v>
      </c>
      <c r="H53" s="32">
        <v>45.106099999999998</v>
      </c>
      <c r="I53" s="32">
        <v>32.269500000000001</v>
      </c>
      <c r="J53" s="32">
        <v>76.204899999999995</v>
      </c>
      <c r="K53" s="39">
        <v>55.148400000000002</v>
      </c>
      <c r="L53" s="31">
        <f>IF(SUM('Average Food Cost Per Person'!B53:K53)&gt;0,'Food Costs'!L53/SUM('Total Number of Participants'!B53:K53)," ")</f>
        <v>60.739281979783897</v>
      </c>
    </row>
    <row r="54" spans="1:12" ht="12" customHeight="1" x14ac:dyDescent="0.2">
      <c r="A54" s="7" t="str">
        <f>'Pregnant Women Participating'!A54</f>
        <v>Eight Northern Pueblos, NM</v>
      </c>
      <c r="B54" s="31">
        <v>84.394499999999994</v>
      </c>
      <c r="C54" s="32">
        <v>69.4983</v>
      </c>
      <c r="D54" s="32">
        <v>82.125</v>
      </c>
      <c r="E54" s="32">
        <v>74.7</v>
      </c>
      <c r="F54" s="32">
        <v>72.811700000000002</v>
      </c>
      <c r="G54" s="32">
        <v>80.844399999999993</v>
      </c>
      <c r="H54" s="32">
        <v>69.446200000000005</v>
      </c>
      <c r="I54" s="32">
        <v>72.474000000000004</v>
      </c>
      <c r="J54" s="32">
        <v>67.975800000000007</v>
      </c>
      <c r="K54" s="39">
        <v>77.853300000000004</v>
      </c>
      <c r="L54" s="31">
        <f>IF(SUM('Average Food Cost Per Person'!B54:K54)&gt;0,'Food Costs'!L54/SUM('Total Number of Participants'!B54:K54)," ")</f>
        <v>75.088974854932303</v>
      </c>
    </row>
    <row r="55" spans="1:12" ht="12" customHeight="1" x14ac:dyDescent="0.2">
      <c r="A55" s="7" t="str">
        <f>'Pregnant Women Participating'!A55</f>
        <v>Five Sandoval Pueblos, NM</v>
      </c>
      <c r="B55" s="31">
        <v>86.519300000000001</v>
      </c>
      <c r="C55" s="32">
        <v>76.540700000000001</v>
      </c>
      <c r="D55" s="32">
        <v>74.543800000000005</v>
      </c>
      <c r="E55" s="32">
        <v>59.720700000000001</v>
      </c>
      <c r="F55" s="32">
        <v>83.898799999999994</v>
      </c>
      <c r="G55" s="32">
        <v>64.832400000000007</v>
      </c>
      <c r="H55" s="32">
        <v>70.7423</v>
      </c>
      <c r="I55" s="32">
        <v>132.7303</v>
      </c>
      <c r="J55" s="32">
        <v>141.22</v>
      </c>
      <c r="K55" s="39">
        <v>130.78819999999999</v>
      </c>
      <c r="L55" s="31">
        <f>IF(SUM('Average Food Cost Per Person'!B55:K55)&gt;0,'Food Costs'!L55/SUM('Total Number of Participants'!B55:K55)," ")</f>
        <v>90.958781362007173</v>
      </c>
    </row>
    <row r="56" spans="1:12" ht="12" customHeight="1" x14ac:dyDescent="0.2">
      <c r="A56" s="7" t="str">
        <f>'Pregnant Women Participating'!A56</f>
        <v>Isleta Pueblo, NM</v>
      </c>
      <c r="B56" s="31">
        <v>60.807000000000002</v>
      </c>
      <c r="C56" s="32">
        <v>83.475800000000007</v>
      </c>
      <c r="D56" s="32">
        <v>74.429500000000004</v>
      </c>
      <c r="E56" s="32">
        <v>70.648499999999999</v>
      </c>
      <c r="F56" s="32">
        <v>69.332999999999998</v>
      </c>
      <c r="G56" s="32">
        <v>69.901200000000003</v>
      </c>
      <c r="H56" s="32">
        <v>67.616100000000003</v>
      </c>
      <c r="I56" s="32">
        <v>73.036100000000005</v>
      </c>
      <c r="J56" s="32">
        <v>72.644300000000001</v>
      </c>
      <c r="K56" s="39">
        <v>72.878799999999998</v>
      </c>
      <c r="L56" s="31">
        <f>IF(SUM('Average Food Cost Per Person'!B56:K56)&gt;0,'Food Costs'!L56/SUM('Total Number of Participants'!B56:K56)," ")</f>
        <v>71.408790223119183</v>
      </c>
    </row>
    <row r="57" spans="1:12" ht="12" customHeight="1" x14ac:dyDescent="0.2">
      <c r="A57" s="7" t="str">
        <f>'Pregnant Women Participating'!A57</f>
        <v>San Felipe Pueblo, NM</v>
      </c>
      <c r="B57" s="31">
        <v>180.04589999999999</v>
      </c>
      <c r="C57" s="32">
        <v>176.94120000000001</v>
      </c>
      <c r="D57" s="32">
        <v>114.0181</v>
      </c>
      <c r="E57" s="32">
        <v>121.9849</v>
      </c>
      <c r="F57" s="32">
        <v>67.164199999999994</v>
      </c>
      <c r="G57" s="32">
        <v>314.03129999999999</v>
      </c>
      <c r="H57" s="32">
        <v>82.984499999999997</v>
      </c>
      <c r="I57" s="32">
        <v>318.18090000000001</v>
      </c>
      <c r="J57" s="32">
        <v>177.54920000000001</v>
      </c>
      <c r="K57" s="39">
        <v>574.8768</v>
      </c>
      <c r="L57" s="31">
        <f>IF(SUM('Average Food Cost Per Person'!B57:K57)&gt;0,'Food Costs'!L57/SUM('Total Number of Participants'!B57:K57)," ")</f>
        <v>214.56434108527131</v>
      </c>
    </row>
    <row r="58" spans="1:12" ht="12" customHeight="1" x14ac:dyDescent="0.2">
      <c r="A58" s="7" t="str">
        <f>'Pregnant Women Participating'!A58</f>
        <v>Santo Domingo Tribe, NM</v>
      </c>
      <c r="B58" s="31">
        <v>154.71539999999999</v>
      </c>
      <c r="C58" s="32">
        <v>210.10939999999999</v>
      </c>
      <c r="D58" s="32">
        <v>199.90600000000001</v>
      </c>
      <c r="E58" s="32">
        <v>190.19329999999999</v>
      </c>
      <c r="F58" s="32">
        <v>186.9194</v>
      </c>
      <c r="G58" s="32">
        <v>179.1318</v>
      </c>
      <c r="H58" s="32">
        <v>174.9769</v>
      </c>
      <c r="I58" s="32">
        <v>203.8527</v>
      </c>
      <c r="J58" s="32">
        <v>205.02289999999999</v>
      </c>
      <c r="K58" s="39">
        <v>198.69569999999999</v>
      </c>
      <c r="L58" s="31">
        <f>IF(SUM('Average Food Cost Per Person'!B58:K58)&gt;0,'Food Costs'!L58/SUM('Total Number of Participants'!B58:K58)," ")</f>
        <v>190.30352941176471</v>
      </c>
    </row>
    <row r="59" spans="1:12" ht="12" customHeight="1" x14ac:dyDescent="0.2">
      <c r="A59" s="7" t="str">
        <f>'Pregnant Women Participating'!A59</f>
        <v>Zuni Pueblo, NM</v>
      </c>
      <c r="B59" s="31">
        <v>72.717699999999994</v>
      </c>
      <c r="C59" s="32">
        <v>63</v>
      </c>
      <c r="D59" s="32">
        <v>67.069400000000002</v>
      </c>
      <c r="E59" s="32">
        <v>71.787800000000004</v>
      </c>
      <c r="F59" s="32">
        <v>61.964300000000001</v>
      </c>
      <c r="G59" s="32">
        <v>60.21</v>
      </c>
      <c r="H59" s="32">
        <v>57.815100000000001</v>
      </c>
      <c r="I59" s="32">
        <v>44.445799999999998</v>
      </c>
      <c r="J59" s="32">
        <v>42.947400000000002</v>
      </c>
      <c r="K59" s="39">
        <v>54.439</v>
      </c>
      <c r="L59" s="31">
        <f>IF(SUM('Average Food Cost Per Person'!B59:K59)&gt;0,'Food Costs'!L59/SUM('Total Number of Participants'!B59:K59)," ")</f>
        <v>60.069730224051213</v>
      </c>
    </row>
    <row r="60" spans="1:12" ht="12" customHeight="1" x14ac:dyDescent="0.2">
      <c r="A60" s="7" t="str">
        <f>'Pregnant Women Participating'!A60</f>
        <v>Cherokee Nation, OK</v>
      </c>
      <c r="B60" s="31">
        <v>53.171700000000001</v>
      </c>
      <c r="C60" s="32">
        <v>48.931899999999999</v>
      </c>
      <c r="D60" s="32">
        <v>49.407299999999999</v>
      </c>
      <c r="E60" s="32">
        <v>54.511299999999999</v>
      </c>
      <c r="F60" s="32">
        <v>46.352400000000003</v>
      </c>
      <c r="G60" s="32">
        <v>49.637900000000002</v>
      </c>
      <c r="H60" s="32">
        <v>45.578499999999998</v>
      </c>
      <c r="I60" s="32">
        <v>54.706299999999999</v>
      </c>
      <c r="J60" s="32">
        <v>53.875300000000003</v>
      </c>
      <c r="K60" s="39">
        <v>52.6999</v>
      </c>
      <c r="L60" s="31">
        <f>IF(SUM('Average Food Cost Per Person'!B60:K60)&gt;0,'Food Costs'!L60/SUM('Total Number of Participants'!B60:K60)," ")</f>
        <v>50.902781433710622</v>
      </c>
    </row>
    <row r="61" spans="1:12" ht="12" customHeight="1" x14ac:dyDescent="0.2">
      <c r="A61" s="7" t="str">
        <f>'Pregnant Women Participating'!A61</f>
        <v>Chickasaw Nation, OK</v>
      </c>
      <c r="B61" s="31">
        <v>58.804200000000002</v>
      </c>
      <c r="C61" s="32">
        <v>67.498699999999999</v>
      </c>
      <c r="D61" s="32">
        <v>55.906500000000001</v>
      </c>
      <c r="E61" s="32">
        <v>57.452300000000001</v>
      </c>
      <c r="F61" s="32">
        <v>52.250500000000002</v>
      </c>
      <c r="G61" s="32">
        <v>54.916600000000003</v>
      </c>
      <c r="H61" s="32">
        <v>56.868299999999998</v>
      </c>
      <c r="I61" s="32">
        <v>57.723799999999997</v>
      </c>
      <c r="J61" s="32">
        <v>56.858400000000003</v>
      </c>
      <c r="K61" s="39">
        <v>35.358699999999999</v>
      </c>
      <c r="L61" s="31">
        <f>IF(SUM('Average Food Cost Per Person'!B61:K61)&gt;0,'Food Costs'!L61/SUM('Total Number of Participants'!B61:K61)," ")</f>
        <v>55.392556634304206</v>
      </c>
    </row>
    <row r="62" spans="1:12" ht="12" customHeight="1" x14ac:dyDescent="0.2">
      <c r="A62" s="7" t="str">
        <f>'Pregnant Women Participating'!A62</f>
        <v>Choctaw Nation, OK</v>
      </c>
      <c r="B62" s="31">
        <v>-19.5063</v>
      </c>
      <c r="C62" s="32">
        <v>65.755799999999994</v>
      </c>
      <c r="D62" s="32">
        <v>47.229799999999997</v>
      </c>
      <c r="E62" s="32">
        <v>50.6616</v>
      </c>
      <c r="F62" s="32">
        <v>39.656599999999997</v>
      </c>
      <c r="G62" s="32">
        <v>48.704500000000003</v>
      </c>
      <c r="H62" s="32">
        <v>47.862699999999997</v>
      </c>
      <c r="I62" s="32">
        <v>48.512900000000002</v>
      </c>
      <c r="J62" s="32">
        <v>49.765300000000003</v>
      </c>
      <c r="K62" s="39">
        <v>48.660600000000002</v>
      </c>
      <c r="L62" s="31">
        <f>IF(SUM('Average Food Cost Per Person'!B62:K62)&gt;0,'Food Costs'!L62/SUM('Total Number of Participants'!B62:K62)," ")</f>
        <v>42.622440073880128</v>
      </c>
    </row>
    <row r="63" spans="1:12" ht="12" customHeight="1" x14ac:dyDescent="0.2">
      <c r="A63" s="7" t="str">
        <f>'Pregnant Women Participating'!A63</f>
        <v>Citizen Potawatomi Nation, OK</v>
      </c>
      <c r="B63" s="31">
        <v>59.453499999999998</v>
      </c>
      <c r="C63" s="32">
        <v>54.176699999999997</v>
      </c>
      <c r="D63" s="32">
        <v>56.616</v>
      </c>
      <c r="E63" s="32">
        <v>57.296700000000001</v>
      </c>
      <c r="F63" s="32">
        <v>54.686100000000003</v>
      </c>
      <c r="G63" s="32">
        <v>56.0608</v>
      </c>
      <c r="H63" s="32">
        <v>58.988100000000003</v>
      </c>
      <c r="I63" s="32">
        <v>66.693799999999996</v>
      </c>
      <c r="J63" s="32">
        <v>68.695599999999999</v>
      </c>
      <c r="K63" s="39">
        <v>70.1995</v>
      </c>
      <c r="L63" s="31">
        <f>IF(SUM('Average Food Cost Per Person'!B63:K63)&gt;0,'Food Costs'!L63/SUM('Total Number of Participants'!B63:K63)," ")</f>
        <v>60.224637681159422</v>
      </c>
    </row>
    <row r="64" spans="1:12" ht="12" customHeight="1" x14ac:dyDescent="0.2">
      <c r="A64" s="7" t="str">
        <f>'Pregnant Women Participating'!A64</f>
        <v>Inter-Tribal Council, OK</v>
      </c>
      <c r="B64" s="31">
        <v>76.280600000000007</v>
      </c>
      <c r="C64" s="32">
        <v>65.879499999999993</v>
      </c>
      <c r="D64" s="32">
        <v>71.285200000000003</v>
      </c>
      <c r="E64" s="32">
        <v>71.207400000000007</v>
      </c>
      <c r="F64" s="32">
        <v>54.801000000000002</v>
      </c>
      <c r="G64" s="32">
        <v>67.7256</v>
      </c>
      <c r="H64" s="32">
        <v>64.072800000000001</v>
      </c>
      <c r="I64" s="32">
        <v>69.705500000000001</v>
      </c>
      <c r="J64" s="32">
        <v>63.6492</v>
      </c>
      <c r="K64" s="39">
        <v>65.339500000000001</v>
      </c>
      <c r="L64" s="31">
        <f>IF(SUM('Average Food Cost Per Person'!B64:K64)&gt;0,'Food Costs'!L64/SUM('Total Number of Participants'!B64:K64)," ")</f>
        <v>66.995497748874442</v>
      </c>
    </row>
    <row r="65" spans="1:12" ht="12" customHeight="1" x14ac:dyDescent="0.2">
      <c r="A65" s="7" t="str">
        <f>'Pregnant Women Participating'!A65</f>
        <v>Muscogee Creek Nation, OK</v>
      </c>
      <c r="B65" s="31">
        <v>51.056100000000001</v>
      </c>
      <c r="C65" s="32">
        <v>54.471400000000003</v>
      </c>
      <c r="D65" s="32">
        <v>64.371899999999997</v>
      </c>
      <c r="E65" s="32">
        <v>66.331999999999994</v>
      </c>
      <c r="F65" s="32">
        <v>66.993799999999993</v>
      </c>
      <c r="G65" s="32">
        <v>59.309399999999997</v>
      </c>
      <c r="H65" s="32">
        <v>61.795499999999997</v>
      </c>
      <c r="I65" s="32">
        <v>45.0398</v>
      </c>
      <c r="J65" s="32">
        <v>42.917099999999998</v>
      </c>
      <c r="K65" s="39">
        <v>47.5852</v>
      </c>
      <c r="L65" s="31">
        <f>IF(SUM('Average Food Cost Per Person'!B65:K65)&gt;0,'Food Costs'!L65/SUM('Total Number of Participants'!B65:K65)," ")</f>
        <v>55.988083112650237</v>
      </c>
    </row>
    <row r="66" spans="1:12" ht="12" customHeight="1" x14ac:dyDescent="0.2">
      <c r="A66" s="7" t="str">
        <f>'Pregnant Women Participating'!A66</f>
        <v>Osage Tribal Council, OK</v>
      </c>
      <c r="B66" s="31">
        <v>39.234999999999999</v>
      </c>
      <c r="C66" s="32">
        <v>44.858400000000003</v>
      </c>
      <c r="D66" s="32">
        <v>62.430599999999998</v>
      </c>
      <c r="E66" s="32">
        <v>72.383899999999997</v>
      </c>
      <c r="F66" s="32">
        <v>47.370399999999997</v>
      </c>
      <c r="G66" s="32">
        <v>39.584099999999999</v>
      </c>
      <c r="H66" s="32">
        <v>72.281499999999994</v>
      </c>
      <c r="I66" s="32">
        <v>52.394599999999997</v>
      </c>
      <c r="J66" s="32">
        <v>61.450200000000002</v>
      </c>
      <c r="K66" s="39">
        <v>56.698900000000002</v>
      </c>
      <c r="L66" s="31">
        <f>IF(SUM('Average Food Cost Per Person'!B66:K66)&gt;0,'Food Costs'!L66/SUM('Total Number of Participants'!B66:K66)," ")</f>
        <v>54.676746859022629</v>
      </c>
    </row>
    <row r="67" spans="1:12" ht="12" customHeight="1" x14ac:dyDescent="0.2">
      <c r="A67" s="7" t="str">
        <f>'Pregnant Women Participating'!A67</f>
        <v>Otoe-Missouria Tribe, OK</v>
      </c>
      <c r="B67" s="31">
        <v>70.521100000000004</v>
      </c>
      <c r="C67" s="32">
        <v>70.284300000000002</v>
      </c>
      <c r="D67" s="32">
        <v>70.862399999999994</v>
      </c>
      <c r="E67" s="32">
        <v>69.647499999999994</v>
      </c>
      <c r="F67" s="32">
        <v>68.590100000000007</v>
      </c>
      <c r="G67" s="32">
        <v>71.312200000000004</v>
      </c>
      <c r="H67" s="32">
        <v>72.518299999999996</v>
      </c>
      <c r="I67" s="32">
        <v>60.989600000000003</v>
      </c>
      <c r="J67" s="32">
        <v>59.336500000000001</v>
      </c>
      <c r="K67" s="39">
        <v>56.430300000000003</v>
      </c>
      <c r="L67" s="31">
        <f>IF(SUM('Average Food Cost Per Person'!B67:K67)&gt;0,'Food Costs'!L67/SUM('Total Number of Participants'!B67:K67)," ")</f>
        <v>66.981601193436106</v>
      </c>
    </row>
    <row r="68" spans="1:12" ht="12" customHeight="1" x14ac:dyDescent="0.2">
      <c r="A68" s="7" t="str">
        <f>'Pregnant Women Participating'!A68</f>
        <v>Wichita, Caddo &amp; Delaware (WCD), OK</v>
      </c>
      <c r="B68" s="31">
        <v>45.630400000000002</v>
      </c>
      <c r="C68" s="32">
        <v>50.247799999999998</v>
      </c>
      <c r="D68" s="32">
        <v>69.671800000000005</v>
      </c>
      <c r="E68" s="32">
        <v>56.969099999999997</v>
      </c>
      <c r="F68" s="32">
        <v>50.996400000000001</v>
      </c>
      <c r="G68" s="32">
        <v>53.403399999999998</v>
      </c>
      <c r="H68" s="32">
        <v>56.473799999999997</v>
      </c>
      <c r="I68" s="32">
        <v>58.253799999999998</v>
      </c>
      <c r="J68" s="32">
        <v>56.198399999999999</v>
      </c>
      <c r="K68" s="39">
        <v>60.331800000000001</v>
      </c>
      <c r="L68" s="31">
        <f>IF(SUM('Average Food Cost Per Person'!B68:K68)&gt;0,'Food Costs'!L68/SUM('Total Number of Participants'!B68:K68)," ")</f>
        <v>55.796488731929166</v>
      </c>
    </row>
    <row r="69" spans="1:12" s="16" customFormat="1" ht="24.75" customHeight="1" x14ac:dyDescent="0.2">
      <c r="A69" s="13" t="str">
        <f>'Pregnant Women Participating'!A69</f>
        <v>Southwest Region</v>
      </c>
      <c r="B69" s="33">
        <v>37.301499999999997</v>
      </c>
      <c r="C69" s="34">
        <v>57.018799999999999</v>
      </c>
      <c r="D69" s="34">
        <v>58.053899999999999</v>
      </c>
      <c r="E69" s="34">
        <v>54.3904</v>
      </c>
      <c r="F69" s="34">
        <v>53.4116</v>
      </c>
      <c r="G69" s="34">
        <v>54.0366</v>
      </c>
      <c r="H69" s="34">
        <v>54.313800000000001</v>
      </c>
      <c r="I69" s="34">
        <v>55.993699999999997</v>
      </c>
      <c r="J69" s="34">
        <v>58.240699999999997</v>
      </c>
      <c r="K69" s="38">
        <v>89.296899999999994</v>
      </c>
      <c r="L69" s="42">
        <f>IF(SUM('Average Food Cost Per Person'!B69:K69)&gt;0,'Food Costs'!L69/SUM('Total Number of Participants'!B69:K69)," ")</f>
        <v>57.135321092919582</v>
      </c>
    </row>
    <row r="70" spans="1:12" ht="12" customHeight="1" x14ac:dyDescent="0.2">
      <c r="A70" s="7" t="str">
        <f>'Pregnant Women Participating'!A70</f>
        <v>Colorado</v>
      </c>
      <c r="B70" s="31">
        <v>57.5976</v>
      </c>
      <c r="C70" s="32">
        <v>55.038600000000002</v>
      </c>
      <c r="D70" s="32">
        <v>55.503399999999999</v>
      </c>
      <c r="E70" s="32">
        <v>56.638399999999997</v>
      </c>
      <c r="F70" s="32">
        <v>54.5822</v>
      </c>
      <c r="G70" s="32">
        <v>55.055799999999998</v>
      </c>
      <c r="H70" s="32">
        <v>55.476900000000001</v>
      </c>
      <c r="I70" s="32">
        <v>57.062199999999997</v>
      </c>
      <c r="J70" s="32">
        <v>57.600200000000001</v>
      </c>
      <c r="K70" s="39">
        <v>57.671500000000002</v>
      </c>
      <c r="L70" s="31">
        <f>IF(SUM('Average Food Cost Per Person'!B70:K70)&gt;0,'Food Costs'!L70/SUM('Total Number of Participants'!B70:K70)," ")</f>
        <v>56.222506516326206</v>
      </c>
    </row>
    <row r="71" spans="1:12" ht="12" customHeight="1" x14ac:dyDescent="0.2">
      <c r="A71" s="7" t="str">
        <f>'Pregnant Women Participating'!A71</f>
        <v>Kansas</v>
      </c>
      <c r="B71" s="31">
        <v>40.975099999999998</v>
      </c>
      <c r="C71" s="32">
        <v>73.840599999999995</v>
      </c>
      <c r="D71" s="32">
        <v>53.003700000000002</v>
      </c>
      <c r="E71" s="32">
        <v>56.011600000000001</v>
      </c>
      <c r="F71" s="32">
        <v>51.530799999999999</v>
      </c>
      <c r="G71" s="32">
        <v>53.925699999999999</v>
      </c>
      <c r="H71" s="32">
        <v>57.851799999999997</v>
      </c>
      <c r="I71" s="32">
        <v>56.767499999999998</v>
      </c>
      <c r="J71" s="32">
        <v>58.676200000000001</v>
      </c>
      <c r="K71" s="39">
        <v>57.342599999999997</v>
      </c>
      <c r="L71" s="31">
        <f>IF(SUM('Average Food Cost Per Person'!B71:K71)&gt;0,'Food Costs'!L71/SUM('Total Number of Participants'!B71:K71)," ")</f>
        <v>55.938716060812688</v>
      </c>
    </row>
    <row r="72" spans="1:12" ht="12" customHeight="1" x14ac:dyDescent="0.2">
      <c r="A72" s="7" t="str">
        <f>'Pregnant Women Participating'!A72</f>
        <v>Missouri</v>
      </c>
      <c r="B72" s="31">
        <v>5.4795999999999996</v>
      </c>
      <c r="C72" s="32">
        <v>4.1406999999999998</v>
      </c>
      <c r="D72" s="32">
        <v>78.665000000000006</v>
      </c>
      <c r="E72" s="32">
        <v>72.7346</v>
      </c>
      <c r="F72" s="32">
        <v>55.4056</v>
      </c>
      <c r="G72" s="32">
        <v>50.065600000000003</v>
      </c>
      <c r="H72" s="32">
        <v>51.510399999999997</v>
      </c>
      <c r="I72" s="32">
        <v>53.092399999999998</v>
      </c>
      <c r="J72" s="32">
        <v>56.262099999999997</v>
      </c>
      <c r="K72" s="39">
        <v>52.793300000000002</v>
      </c>
      <c r="L72" s="31">
        <f>IF(SUM('Average Food Cost Per Person'!B72:K72)&gt;0,'Food Costs'!L72/SUM('Total Number of Participants'!B72:K72)," ")</f>
        <v>47.628811385897457</v>
      </c>
    </row>
    <row r="73" spans="1:12" ht="12" customHeight="1" x14ac:dyDescent="0.2">
      <c r="A73" s="7" t="str">
        <f>'Pregnant Women Participating'!A73</f>
        <v>Montana</v>
      </c>
      <c r="B73" s="31">
        <v>49.599600000000002</v>
      </c>
      <c r="C73" s="32">
        <v>55.8399</v>
      </c>
      <c r="D73" s="32">
        <v>58.008000000000003</v>
      </c>
      <c r="E73" s="32">
        <v>55.746099999999998</v>
      </c>
      <c r="F73" s="32">
        <v>67.459699999999998</v>
      </c>
      <c r="G73" s="32">
        <v>30.5913</v>
      </c>
      <c r="H73" s="32">
        <v>58.233899999999998</v>
      </c>
      <c r="I73" s="32">
        <v>56.758800000000001</v>
      </c>
      <c r="J73" s="32">
        <v>58.072800000000001</v>
      </c>
      <c r="K73" s="39">
        <v>51.571300000000001</v>
      </c>
      <c r="L73" s="31">
        <f>IF(SUM('Average Food Cost Per Person'!B73:K73)&gt;0,'Food Costs'!L73/SUM('Total Number of Participants'!B73:K73)," ")</f>
        <v>54.162885135033136</v>
      </c>
    </row>
    <row r="74" spans="1:12" ht="12" customHeight="1" x14ac:dyDescent="0.2">
      <c r="A74" s="7" t="str">
        <f>'Pregnant Women Participating'!A74</f>
        <v>Nebraska</v>
      </c>
      <c r="B74" s="31">
        <v>56.805</v>
      </c>
      <c r="C74" s="32">
        <v>52.765799999999999</v>
      </c>
      <c r="D74" s="32">
        <v>59.719799999999999</v>
      </c>
      <c r="E74" s="32">
        <v>60.397300000000001</v>
      </c>
      <c r="F74" s="32">
        <v>57.524700000000003</v>
      </c>
      <c r="G74" s="32">
        <v>59.524099999999997</v>
      </c>
      <c r="H74" s="32">
        <v>59.207000000000001</v>
      </c>
      <c r="I74" s="32">
        <v>64.037300000000002</v>
      </c>
      <c r="J74" s="32">
        <v>60.849699999999999</v>
      </c>
      <c r="K74" s="39">
        <v>61.854300000000002</v>
      </c>
      <c r="L74" s="31">
        <f>IF(SUM('Average Food Cost Per Person'!B74:K74)&gt;0,'Food Costs'!L74/SUM('Total Number of Participants'!B74:K74)," ")</f>
        <v>59.228200163094193</v>
      </c>
    </row>
    <row r="75" spans="1:12" ht="12" customHeight="1" x14ac:dyDescent="0.2">
      <c r="A75" s="7" t="str">
        <f>'Pregnant Women Participating'!A75</f>
        <v>North Dakota</v>
      </c>
      <c r="B75" s="31">
        <v>14.506500000000001</v>
      </c>
      <c r="C75" s="32">
        <v>57.492800000000003</v>
      </c>
      <c r="D75" s="32">
        <v>85.919600000000003</v>
      </c>
      <c r="E75" s="32">
        <v>57.727899999999998</v>
      </c>
      <c r="F75" s="32">
        <v>80.011200000000002</v>
      </c>
      <c r="G75" s="32">
        <v>50.352200000000003</v>
      </c>
      <c r="H75" s="32">
        <v>59.808999999999997</v>
      </c>
      <c r="I75" s="32">
        <v>63.863100000000003</v>
      </c>
      <c r="J75" s="32">
        <v>90.792299999999997</v>
      </c>
      <c r="K75" s="39">
        <v>36.445700000000002</v>
      </c>
      <c r="L75" s="31">
        <f>IF(SUM('Average Food Cost Per Person'!B75:K75)&gt;0,'Food Costs'!L75/SUM('Total Number of Participants'!B75:K75)," ")</f>
        <v>59.485026383265186</v>
      </c>
    </row>
    <row r="76" spans="1:12" ht="12" customHeight="1" x14ac:dyDescent="0.2">
      <c r="A76" s="7" t="str">
        <f>'Pregnant Women Participating'!A76</f>
        <v>South Dakota</v>
      </c>
      <c r="B76" s="31">
        <v>29.724</v>
      </c>
      <c r="C76" s="32">
        <v>67.813000000000002</v>
      </c>
      <c r="D76" s="32">
        <v>53.630499999999998</v>
      </c>
      <c r="E76" s="32">
        <v>57.7913</v>
      </c>
      <c r="F76" s="32">
        <v>47.108199999999997</v>
      </c>
      <c r="G76" s="32">
        <v>55.845700000000001</v>
      </c>
      <c r="H76" s="32">
        <v>56.5306</v>
      </c>
      <c r="I76" s="32">
        <v>58.860700000000001</v>
      </c>
      <c r="J76" s="32">
        <v>55.250100000000003</v>
      </c>
      <c r="K76" s="39">
        <v>56.494199999999999</v>
      </c>
      <c r="L76" s="31">
        <f>IF(SUM('Average Food Cost Per Person'!B76:K76)&gt;0,'Food Costs'!L76/SUM('Total Number of Participants'!B76:K76)," ")</f>
        <v>53.883841999088958</v>
      </c>
    </row>
    <row r="77" spans="1:12" ht="12" customHeight="1" x14ac:dyDescent="0.2">
      <c r="A77" s="7" t="str">
        <f>'Pregnant Women Participating'!A77</f>
        <v>Wyoming</v>
      </c>
      <c r="B77" s="31">
        <v>46.735199999999999</v>
      </c>
      <c r="C77" s="32">
        <v>70.915300000000002</v>
      </c>
      <c r="D77" s="32">
        <v>72.775599999999997</v>
      </c>
      <c r="E77" s="32">
        <v>44.5259</v>
      </c>
      <c r="F77" s="32">
        <v>57.132800000000003</v>
      </c>
      <c r="G77" s="32">
        <v>58.773099999999999</v>
      </c>
      <c r="H77" s="32">
        <v>58.495600000000003</v>
      </c>
      <c r="I77" s="32">
        <v>60.9</v>
      </c>
      <c r="J77" s="32">
        <v>60.596299999999999</v>
      </c>
      <c r="K77" s="39">
        <v>59.984400000000001</v>
      </c>
      <c r="L77" s="31">
        <f>IF(SUM('Average Food Cost Per Person'!B77:K77)&gt;0,'Food Costs'!L77/SUM('Total Number of Participants'!B77:K77)," ")</f>
        <v>59.059220285261489</v>
      </c>
    </row>
    <row r="78" spans="1:12" ht="12" customHeight="1" x14ac:dyDescent="0.2">
      <c r="A78" s="7" t="str">
        <f>'Pregnant Women Participating'!A78</f>
        <v>Ute Mountain Ute Tribe, CO</v>
      </c>
      <c r="B78" s="31">
        <v>66.7821</v>
      </c>
      <c r="C78" s="32">
        <v>59.129300000000001</v>
      </c>
      <c r="D78" s="32">
        <v>63.595999999999997</v>
      </c>
      <c r="E78" s="32">
        <v>58.789499999999997</v>
      </c>
      <c r="F78" s="32">
        <v>56.552599999999998</v>
      </c>
      <c r="G78" s="32">
        <v>60.1905</v>
      </c>
      <c r="H78" s="32">
        <v>59.013399999999997</v>
      </c>
      <c r="I78" s="32">
        <v>63.309699999999999</v>
      </c>
      <c r="J78" s="32">
        <v>66.039500000000004</v>
      </c>
      <c r="K78" s="39">
        <v>67.728499999999997</v>
      </c>
      <c r="L78" s="31">
        <f>IF(SUM('Average Food Cost Per Person'!B78:K78)&gt;0,'Food Costs'!L78/SUM('Total Number of Participants'!B78:K78)," ")</f>
        <v>62.145502645502646</v>
      </c>
    </row>
    <row r="79" spans="1:12" ht="12" customHeight="1" x14ac:dyDescent="0.2">
      <c r="A79" s="7" t="str">
        <f>'Pregnant Women Participating'!A79</f>
        <v>Omaha Sioux, NE</v>
      </c>
      <c r="B79" s="31">
        <v>80.462299999999999</v>
      </c>
      <c r="C79" s="32">
        <v>74.221100000000007</v>
      </c>
      <c r="D79" s="32">
        <v>81.580100000000002</v>
      </c>
      <c r="E79" s="32">
        <v>79.623000000000005</v>
      </c>
      <c r="F79" s="32">
        <v>66.560699999999997</v>
      </c>
      <c r="G79" s="32">
        <v>75.163799999999995</v>
      </c>
      <c r="H79" s="32">
        <v>80.824600000000004</v>
      </c>
      <c r="I79" s="32">
        <v>91.289199999999994</v>
      </c>
      <c r="J79" s="32">
        <v>81.139399999999995</v>
      </c>
      <c r="K79" s="39">
        <v>89.316699999999997</v>
      </c>
      <c r="L79" s="31">
        <f>IF(SUM('Average Food Cost Per Person'!B79:K79)&gt;0,'Food Costs'!L79/SUM('Total Number of Participants'!B79:K79)," ")</f>
        <v>79.949579831932766</v>
      </c>
    </row>
    <row r="80" spans="1:12" ht="12" customHeight="1" x14ac:dyDescent="0.2">
      <c r="A80" s="7" t="str">
        <f>'Pregnant Women Participating'!A80</f>
        <v>Santee Sioux, NE</v>
      </c>
      <c r="B80" s="31">
        <v>88.042900000000003</v>
      </c>
      <c r="C80" s="32">
        <v>70.636399999999995</v>
      </c>
      <c r="D80" s="32">
        <v>87.761200000000002</v>
      </c>
      <c r="E80" s="32">
        <v>91.655699999999996</v>
      </c>
      <c r="F80" s="32">
        <v>106.6379</v>
      </c>
      <c r="G80" s="32">
        <v>89.98</v>
      </c>
      <c r="H80" s="32">
        <v>81.38</v>
      </c>
      <c r="I80" s="32">
        <v>95.759299999999996</v>
      </c>
      <c r="J80" s="32">
        <v>100.1429</v>
      </c>
      <c r="K80" s="39">
        <v>84.163600000000002</v>
      </c>
      <c r="L80" s="31">
        <f>IF(SUM('Average Food Cost Per Person'!B80:K80)&gt;0,'Food Costs'!L80/SUM('Total Number of Participants'!B80:K80)," ")</f>
        <v>89.234482758620686</v>
      </c>
    </row>
    <row r="81" spans="1:12" ht="12" customHeight="1" x14ac:dyDescent="0.2">
      <c r="A81" s="7" t="str">
        <f>'Pregnant Women Participating'!A81</f>
        <v>Winnebago Tribe, NE</v>
      </c>
      <c r="B81" s="31">
        <v>65.456699999999998</v>
      </c>
      <c r="C81" s="32">
        <v>60.718200000000003</v>
      </c>
      <c r="D81" s="32">
        <v>66.173900000000003</v>
      </c>
      <c r="E81" s="32">
        <v>69.126099999999994</v>
      </c>
      <c r="F81" s="32">
        <v>67.417500000000004</v>
      </c>
      <c r="G81" s="32">
        <v>76.707999999999998</v>
      </c>
      <c r="H81" s="32">
        <v>76.121499999999997</v>
      </c>
      <c r="I81" s="32">
        <v>83.869200000000006</v>
      </c>
      <c r="J81" s="32">
        <v>76.966700000000003</v>
      </c>
      <c r="K81" s="39">
        <v>75.653499999999994</v>
      </c>
      <c r="L81" s="31">
        <f>IF(SUM('Average Food Cost Per Person'!B81:K81)&gt;0,'Food Costs'!L81/SUM('Total Number of Participants'!B81:K81)," ")</f>
        <v>71.798245614035082</v>
      </c>
    </row>
    <row r="82" spans="1:12" ht="12" customHeight="1" x14ac:dyDescent="0.2">
      <c r="A82" s="7" t="str">
        <f>'Pregnant Women Participating'!A82</f>
        <v>Standing Rock Sioux Tribe, ND</v>
      </c>
      <c r="B82" s="31">
        <v>69.781899999999993</v>
      </c>
      <c r="C82" s="32">
        <v>78.017499999999998</v>
      </c>
      <c r="D82" s="32">
        <v>69.741799999999998</v>
      </c>
      <c r="E82" s="32">
        <v>75.131500000000003</v>
      </c>
      <c r="F82" s="32">
        <v>75.544600000000003</v>
      </c>
      <c r="G82" s="32">
        <v>20.1569</v>
      </c>
      <c r="H82" s="32">
        <v>71.897599999999997</v>
      </c>
      <c r="I82" s="32">
        <v>79.056399999999996</v>
      </c>
      <c r="J82" s="32">
        <v>64.015500000000003</v>
      </c>
      <c r="K82" s="39">
        <v>72.913899999999998</v>
      </c>
      <c r="L82" s="31">
        <f>IF(SUM('Average Food Cost Per Person'!B82:K82)&gt;0,'Food Costs'!L82/SUM('Total Number of Participants'!B82:K82)," ")</f>
        <v>67.802375296912118</v>
      </c>
    </row>
    <row r="83" spans="1:12" ht="12" customHeight="1" x14ac:dyDescent="0.2">
      <c r="A83" s="7" t="str">
        <f>'Pregnant Women Participating'!A83</f>
        <v>Three Affiliated Tribes, ND</v>
      </c>
      <c r="B83" s="31">
        <v>84.511600000000001</v>
      </c>
      <c r="C83" s="32">
        <v>85.662700000000001</v>
      </c>
      <c r="D83" s="32">
        <v>78.2</v>
      </c>
      <c r="E83" s="32">
        <v>83.591800000000006</v>
      </c>
      <c r="F83" s="32">
        <v>95.953500000000005</v>
      </c>
      <c r="G83" s="32">
        <v>97.597700000000003</v>
      </c>
      <c r="H83" s="32">
        <v>104.18519999999999</v>
      </c>
      <c r="I83" s="32">
        <v>92.013300000000001</v>
      </c>
      <c r="J83" s="32">
        <v>88.930199999999999</v>
      </c>
      <c r="K83" s="39">
        <v>104.8312</v>
      </c>
      <c r="L83" s="31">
        <f>IF(SUM('Average Food Cost Per Person'!B83:K83)&gt;0,'Food Costs'!L83/SUM('Total Number of Participants'!B83:K83)," ")</f>
        <v>91.255924170616112</v>
      </c>
    </row>
    <row r="84" spans="1:12" ht="12" customHeight="1" x14ac:dyDescent="0.2">
      <c r="A84" s="7" t="str">
        <f>'Pregnant Women Participating'!A84</f>
        <v>Cheyenne River Sioux, SD</v>
      </c>
      <c r="B84" s="31">
        <v>89.349500000000006</v>
      </c>
      <c r="C84" s="32">
        <v>76.239099999999993</v>
      </c>
      <c r="D84" s="32">
        <v>92.164599999999993</v>
      </c>
      <c r="E84" s="32">
        <v>85.292900000000003</v>
      </c>
      <c r="F84" s="32">
        <v>84.789400000000001</v>
      </c>
      <c r="G84" s="32">
        <v>92.253600000000006</v>
      </c>
      <c r="H84" s="32">
        <v>177.96090000000001</v>
      </c>
      <c r="I84" s="32">
        <v>180.1634</v>
      </c>
      <c r="J84" s="32">
        <v>175.39760000000001</v>
      </c>
      <c r="K84" s="39">
        <v>183.3451</v>
      </c>
      <c r="L84" s="31">
        <f>IF(SUM('Average Food Cost Per Person'!B84:K84)&gt;0,'Food Costs'!L84/SUM('Total Number of Participants'!B84:K84)," ")</f>
        <v>122.83766233766234</v>
      </c>
    </row>
    <row r="85" spans="1:12" ht="12" customHeight="1" x14ac:dyDescent="0.2">
      <c r="A85" s="7" t="str">
        <f>'Pregnant Women Participating'!A85</f>
        <v>Rosebud Sioux, SD</v>
      </c>
      <c r="B85" s="31">
        <v>70.703100000000006</v>
      </c>
      <c r="C85" s="32">
        <v>33.1434</v>
      </c>
      <c r="D85" s="32">
        <v>85.376400000000004</v>
      </c>
      <c r="E85" s="32">
        <v>89.092799999999997</v>
      </c>
      <c r="F85" s="32">
        <v>85.8215</v>
      </c>
      <c r="G85" s="32">
        <v>90.894300000000001</v>
      </c>
      <c r="H85" s="32">
        <v>89.279600000000002</v>
      </c>
      <c r="I85" s="32">
        <v>96.616399999999999</v>
      </c>
      <c r="J85" s="32">
        <v>91.916300000000007</v>
      </c>
      <c r="K85" s="39">
        <v>84.156599999999997</v>
      </c>
      <c r="L85" s="31">
        <f>IF(SUM('Average Food Cost Per Person'!B85:K85)&gt;0,'Food Costs'!L85/SUM('Total Number of Participants'!B85:K85)," ")</f>
        <v>81.342020002817293</v>
      </c>
    </row>
    <row r="86" spans="1:12" ht="12" customHeight="1" x14ac:dyDescent="0.2">
      <c r="A86" s="7" t="str">
        <f>'Pregnant Women Participating'!A86</f>
        <v>Northern Arapahoe, WY</v>
      </c>
      <c r="B86" s="31">
        <v>73.373800000000003</v>
      </c>
      <c r="C86" s="32">
        <v>71.292500000000004</v>
      </c>
      <c r="D86" s="32">
        <v>75.236500000000007</v>
      </c>
      <c r="E86" s="32">
        <v>73.077699999999993</v>
      </c>
      <c r="F86" s="32">
        <v>67.347999999999999</v>
      </c>
      <c r="G86" s="32">
        <v>63.652200000000001</v>
      </c>
      <c r="H86" s="32">
        <v>71.535399999999996</v>
      </c>
      <c r="I86" s="32">
        <v>74.545000000000002</v>
      </c>
      <c r="J86" s="32">
        <v>71.471100000000007</v>
      </c>
      <c r="K86" s="39">
        <v>70.743600000000001</v>
      </c>
      <c r="L86" s="31">
        <f>IF(SUM('Average Food Cost Per Person'!B86:K86)&gt;0,'Food Costs'!L86/SUM('Total Number of Participants'!B86:K86)," ")</f>
        <v>71.253599628425448</v>
      </c>
    </row>
    <row r="87" spans="1:12" ht="12" customHeight="1" x14ac:dyDescent="0.2">
      <c r="A87" s="7" t="str">
        <f>'Pregnant Women Participating'!A87</f>
        <v>Shoshone Tribe, WY</v>
      </c>
      <c r="B87" s="31">
        <v>66.305599999999998</v>
      </c>
      <c r="C87" s="32">
        <v>72.215900000000005</v>
      </c>
      <c r="D87" s="32">
        <v>64.828000000000003</v>
      </c>
      <c r="E87" s="32">
        <v>72.881</v>
      </c>
      <c r="F87" s="32">
        <v>71.839100000000002</v>
      </c>
      <c r="G87" s="32">
        <v>70.793499999999995</v>
      </c>
      <c r="H87" s="32">
        <v>96.906300000000002</v>
      </c>
      <c r="I87" s="32">
        <v>76.494799999999998</v>
      </c>
      <c r="J87" s="32">
        <v>80.655900000000003</v>
      </c>
      <c r="K87" s="39">
        <v>94.822900000000004</v>
      </c>
      <c r="L87" s="31">
        <f>IF(SUM('Average Food Cost Per Person'!B87:K87)&gt;0,'Food Costs'!L87/SUM('Total Number of Participants'!B87:K87)," ")</f>
        <v>76.827623126338324</v>
      </c>
    </row>
    <row r="88" spans="1:12" s="16" customFormat="1" ht="24.75" customHeight="1" x14ac:dyDescent="0.2">
      <c r="A88" s="13" t="str">
        <f>'Pregnant Women Participating'!A88</f>
        <v>Mountain Plains</v>
      </c>
      <c r="B88" s="33">
        <v>36.488900000000001</v>
      </c>
      <c r="C88" s="34">
        <v>43.528399999999998</v>
      </c>
      <c r="D88" s="34">
        <v>63.966299999999997</v>
      </c>
      <c r="E88" s="34">
        <v>61.574300000000001</v>
      </c>
      <c r="F88" s="34">
        <v>55.928400000000003</v>
      </c>
      <c r="G88" s="34">
        <v>53.056399999999996</v>
      </c>
      <c r="H88" s="34">
        <v>55.767000000000003</v>
      </c>
      <c r="I88" s="34">
        <v>57.332500000000003</v>
      </c>
      <c r="J88" s="34">
        <v>59.053800000000003</v>
      </c>
      <c r="K88" s="38">
        <v>56.029600000000002</v>
      </c>
      <c r="L88" s="42">
        <f>IF(SUM('Average Food Cost Per Person'!B88:K88)&gt;0,'Food Costs'!L88/SUM('Total Number of Participants'!B88:K88)," ")</f>
        <v>54.190352445536639</v>
      </c>
    </row>
    <row r="89" spans="1:12" ht="12" customHeight="1" x14ac:dyDescent="0.2">
      <c r="A89" s="8" t="str">
        <f>'Pregnant Women Participating'!A89</f>
        <v>Alaska</v>
      </c>
      <c r="B89" s="31">
        <v>62.5169</v>
      </c>
      <c r="C89" s="32">
        <v>80.341899999999995</v>
      </c>
      <c r="D89" s="32">
        <v>61.637900000000002</v>
      </c>
      <c r="E89" s="32">
        <v>73.563699999999997</v>
      </c>
      <c r="F89" s="32">
        <v>61.5122</v>
      </c>
      <c r="G89" s="32">
        <v>59.694899999999997</v>
      </c>
      <c r="H89" s="32">
        <v>62.936</v>
      </c>
      <c r="I89" s="32">
        <v>90.638400000000004</v>
      </c>
      <c r="J89" s="32">
        <v>88.732500000000002</v>
      </c>
      <c r="K89" s="39">
        <v>84.347399999999993</v>
      </c>
      <c r="L89" s="31">
        <f>IF(SUM('Average Food Cost Per Person'!B89:K89)&gt;0,'Food Costs'!L89/SUM('Total Number of Participants'!B89:K89)," ")</f>
        <v>72.55306275433712</v>
      </c>
    </row>
    <row r="90" spans="1:12" ht="12" customHeight="1" x14ac:dyDescent="0.2">
      <c r="A90" s="8" t="str">
        <f>'Pregnant Women Participating'!A90</f>
        <v>American Samoa</v>
      </c>
      <c r="B90" s="31">
        <v>105.9804</v>
      </c>
      <c r="C90" s="32">
        <v>104.7105</v>
      </c>
      <c r="D90" s="32">
        <v>103.6246</v>
      </c>
      <c r="E90" s="32">
        <v>102.78830000000001</v>
      </c>
      <c r="F90" s="32">
        <v>104.56910000000001</v>
      </c>
      <c r="G90" s="32">
        <v>99.8292</v>
      </c>
      <c r="H90" s="32">
        <v>109.58240000000001</v>
      </c>
      <c r="I90" s="32">
        <v>108.69110000000001</v>
      </c>
      <c r="J90" s="32">
        <v>106.67749999999999</v>
      </c>
      <c r="K90" s="39">
        <v>110.79949999999999</v>
      </c>
      <c r="L90" s="31">
        <f>IF(SUM('Average Food Cost Per Person'!B90:K90)&gt;0,'Food Costs'!L90/SUM('Total Number of Participants'!B90:K90)," ")</f>
        <v>105.68932847475273</v>
      </c>
    </row>
    <row r="91" spans="1:12" ht="12" customHeight="1" x14ac:dyDescent="0.2">
      <c r="A91" s="8" t="str">
        <f>'Pregnant Women Participating'!A91</f>
        <v>California</v>
      </c>
      <c r="B91" s="31">
        <v>68.250100000000003</v>
      </c>
      <c r="C91" s="32">
        <v>69.547300000000007</v>
      </c>
      <c r="D91" s="32">
        <v>57.981299999999997</v>
      </c>
      <c r="E91" s="32">
        <v>83.074200000000005</v>
      </c>
      <c r="F91" s="32">
        <v>67.667000000000002</v>
      </c>
      <c r="G91" s="32">
        <v>68.916399999999996</v>
      </c>
      <c r="H91" s="32">
        <v>68.318899999999999</v>
      </c>
      <c r="I91" s="32">
        <v>65.4482</v>
      </c>
      <c r="J91" s="32">
        <v>65.423299999999998</v>
      </c>
      <c r="K91" s="39">
        <v>75.315399999999997</v>
      </c>
      <c r="L91" s="31">
        <f>IF(SUM('Average Food Cost Per Person'!B91:K91)&gt;0,'Food Costs'!L91/SUM('Total Number of Participants'!B91:K91)," ")</f>
        <v>68.99395391534037</v>
      </c>
    </row>
    <row r="92" spans="1:12" ht="12" customHeight="1" x14ac:dyDescent="0.2">
      <c r="A92" s="8" t="str">
        <f>'Pregnant Women Participating'!A92</f>
        <v>Guam</v>
      </c>
      <c r="B92" s="31">
        <v>87.795599999999993</v>
      </c>
      <c r="C92" s="32">
        <v>75.256799999999998</v>
      </c>
      <c r="D92" s="32">
        <v>84.082300000000004</v>
      </c>
      <c r="E92" s="32">
        <v>90.128699999999995</v>
      </c>
      <c r="F92" s="32">
        <v>78.833699999999993</v>
      </c>
      <c r="G92" s="32">
        <v>89.556399999999996</v>
      </c>
      <c r="H92" s="32">
        <v>77.331999999999994</v>
      </c>
      <c r="I92" s="32">
        <v>93.722800000000007</v>
      </c>
      <c r="J92" s="32">
        <v>93.633499999999998</v>
      </c>
      <c r="K92" s="39">
        <v>84.254900000000006</v>
      </c>
      <c r="L92" s="31">
        <f>IF(SUM('Average Food Cost Per Person'!B92:K92)&gt;0,'Food Costs'!L92/SUM('Total Number of Participants'!B92:K92)," ")</f>
        <v>85.474380137447781</v>
      </c>
    </row>
    <row r="93" spans="1:12" ht="12" customHeight="1" x14ac:dyDescent="0.2">
      <c r="A93" s="8" t="str">
        <f>'Pregnant Women Participating'!A93</f>
        <v>Hawaii</v>
      </c>
      <c r="B93" s="31">
        <v>65.589600000000004</v>
      </c>
      <c r="C93" s="32">
        <v>71.152299999999997</v>
      </c>
      <c r="D93" s="32">
        <v>89.771799999999999</v>
      </c>
      <c r="E93" s="32">
        <v>78.731399999999994</v>
      </c>
      <c r="F93" s="32">
        <v>73.561700000000002</v>
      </c>
      <c r="G93" s="32">
        <v>76.791200000000003</v>
      </c>
      <c r="H93" s="32">
        <v>79.423299999999998</v>
      </c>
      <c r="I93" s="32">
        <v>76.120500000000007</v>
      </c>
      <c r="J93" s="32">
        <v>76.148399999999995</v>
      </c>
      <c r="K93" s="39">
        <v>75.961299999999994</v>
      </c>
      <c r="L93" s="31">
        <f>IF(SUM('Average Food Cost Per Person'!B93:K93)&gt;0,'Food Costs'!L93/SUM('Total Number of Participants'!B93:K93)," ")</f>
        <v>76.296094307504021</v>
      </c>
    </row>
    <row r="94" spans="1:12" ht="12" customHeight="1" x14ac:dyDescent="0.2">
      <c r="A94" s="8" t="str">
        <f>'Pregnant Women Participating'!A94</f>
        <v>Idaho</v>
      </c>
      <c r="B94" s="31">
        <v>54.174500000000002</v>
      </c>
      <c r="C94" s="32">
        <v>52.936799999999998</v>
      </c>
      <c r="D94" s="32">
        <v>55.599200000000003</v>
      </c>
      <c r="E94" s="32">
        <v>55.577399999999997</v>
      </c>
      <c r="F94" s="32">
        <v>54.238999999999997</v>
      </c>
      <c r="G94" s="32">
        <v>55.619799999999998</v>
      </c>
      <c r="H94" s="32">
        <v>53.249400000000001</v>
      </c>
      <c r="I94" s="32">
        <v>56.6098</v>
      </c>
      <c r="J94" s="32">
        <v>56.120399999999997</v>
      </c>
      <c r="K94" s="39">
        <v>56.274999999999999</v>
      </c>
      <c r="L94" s="31">
        <f>IF(SUM('Average Food Cost Per Person'!B94:K94)&gt;0,'Food Costs'!L94/SUM('Total Number of Participants'!B94:K94)," ")</f>
        <v>55.035307078629529</v>
      </c>
    </row>
    <row r="95" spans="1:12" ht="12" customHeight="1" x14ac:dyDescent="0.2">
      <c r="A95" s="8" t="str">
        <f>'Pregnant Women Participating'!A95</f>
        <v>Nevada</v>
      </c>
      <c r="B95" s="31">
        <v>67.053600000000003</v>
      </c>
      <c r="C95" s="32">
        <v>65.865499999999997</v>
      </c>
      <c r="D95" s="32">
        <v>67.703800000000001</v>
      </c>
      <c r="E95" s="32">
        <v>70.840199999999996</v>
      </c>
      <c r="F95" s="32">
        <v>64.416899999999998</v>
      </c>
      <c r="G95" s="32">
        <v>65.725099999999998</v>
      </c>
      <c r="H95" s="32">
        <v>67.841099999999997</v>
      </c>
      <c r="I95" s="32">
        <v>69.644999999999996</v>
      </c>
      <c r="J95" s="32">
        <v>69.477500000000006</v>
      </c>
      <c r="K95" s="39">
        <v>66.982900000000001</v>
      </c>
      <c r="L95" s="31">
        <f>IF(SUM('Average Food Cost Per Person'!B95:K95)&gt;0,'Food Costs'!L95/SUM('Total Number of Participants'!B95:K95)," ")</f>
        <v>67.551285131817053</v>
      </c>
    </row>
    <row r="96" spans="1:12" ht="12" customHeight="1" x14ac:dyDescent="0.2">
      <c r="A96" s="8" t="str">
        <f>'Pregnant Women Participating'!A96</f>
        <v>Oregon</v>
      </c>
      <c r="B96" s="31">
        <v>19.232700000000001</v>
      </c>
      <c r="C96" s="32">
        <v>49.125100000000003</v>
      </c>
      <c r="D96" s="32">
        <v>58.381700000000002</v>
      </c>
      <c r="E96" s="32">
        <v>61.512999999999998</v>
      </c>
      <c r="F96" s="32">
        <v>59.004399999999997</v>
      </c>
      <c r="G96" s="32">
        <v>57.173299999999998</v>
      </c>
      <c r="H96" s="32">
        <v>63.987200000000001</v>
      </c>
      <c r="I96" s="32">
        <v>54.8202</v>
      </c>
      <c r="J96" s="32">
        <v>58.908799999999999</v>
      </c>
      <c r="K96" s="39">
        <v>63.6205</v>
      </c>
      <c r="L96" s="31">
        <f>IF(SUM('Average Food Cost Per Person'!B96:K96)&gt;0,'Food Costs'!L96/SUM('Total Number of Participants'!B96:K96)," ")</f>
        <v>54.511009498793484</v>
      </c>
    </row>
    <row r="97" spans="1:12" ht="12" customHeight="1" x14ac:dyDescent="0.2">
      <c r="A97" s="8" t="str">
        <f>'Pregnant Women Participating'!A97</f>
        <v>Washington</v>
      </c>
      <c r="B97" s="31">
        <v>19.169799999999999</v>
      </c>
      <c r="C97" s="32">
        <v>44.122599999999998</v>
      </c>
      <c r="D97" s="32">
        <v>77.893699999999995</v>
      </c>
      <c r="E97" s="32">
        <v>57.593899999999998</v>
      </c>
      <c r="F97" s="32">
        <v>50.958599999999997</v>
      </c>
      <c r="G97" s="32">
        <v>62.2226</v>
      </c>
      <c r="H97" s="32">
        <v>57.6357</v>
      </c>
      <c r="I97" s="32">
        <v>62.425899999999999</v>
      </c>
      <c r="J97" s="32">
        <v>64.878200000000007</v>
      </c>
      <c r="K97" s="39">
        <v>63.564700000000002</v>
      </c>
      <c r="L97" s="31">
        <f>IF(SUM('Average Food Cost Per Person'!B97:K97)&gt;0,'Food Costs'!L97/SUM('Total Number of Participants'!B97:K97)," ")</f>
        <v>55.92888577643923</v>
      </c>
    </row>
    <row r="98" spans="1:12" ht="12" customHeight="1" x14ac:dyDescent="0.2">
      <c r="A98" s="8" t="str">
        <f>'Pregnant Women Participating'!A98</f>
        <v>Northern Marianas</v>
      </c>
      <c r="B98" s="31">
        <v>74.163899999999998</v>
      </c>
      <c r="C98" s="32">
        <v>99.997600000000006</v>
      </c>
      <c r="D98" s="32">
        <v>85.897800000000004</v>
      </c>
      <c r="E98" s="32">
        <v>87.375699999999995</v>
      </c>
      <c r="F98" s="32">
        <v>87.439800000000005</v>
      </c>
      <c r="G98" s="32">
        <v>83.323999999999998</v>
      </c>
      <c r="H98" s="32">
        <v>83.105900000000005</v>
      </c>
      <c r="I98" s="32">
        <v>86.331500000000005</v>
      </c>
      <c r="J98" s="32">
        <v>86.982500000000002</v>
      </c>
      <c r="K98" s="39">
        <v>85.109300000000005</v>
      </c>
      <c r="L98" s="31">
        <f>IF(SUM('Average Food Cost Per Person'!B98:K98)&gt;0,'Food Costs'!L98/SUM('Total Number of Participants'!B98:K98)," ")</f>
        <v>85.965969122404687</v>
      </c>
    </row>
    <row r="99" spans="1:12" ht="12" customHeight="1" x14ac:dyDescent="0.2">
      <c r="A99" s="8" t="str">
        <f>'Pregnant Women Participating'!A99</f>
        <v>Inter-Tribal Council, NV</v>
      </c>
      <c r="B99" s="31">
        <v>53.652500000000003</v>
      </c>
      <c r="C99" s="32">
        <v>42.980600000000003</v>
      </c>
      <c r="D99" s="32">
        <v>47.159100000000002</v>
      </c>
      <c r="E99" s="32">
        <v>62.632599999999996</v>
      </c>
      <c r="F99" s="32">
        <v>46.211199999999998</v>
      </c>
      <c r="G99" s="32">
        <v>51.593800000000002</v>
      </c>
      <c r="H99" s="32">
        <v>50.605200000000004</v>
      </c>
      <c r="I99" s="32">
        <v>49.813699999999997</v>
      </c>
      <c r="J99" s="32">
        <v>65.707400000000007</v>
      </c>
      <c r="K99" s="39">
        <v>44.106400000000001</v>
      </c>
      <c r="L99" s="31">
        <f>IF(SUM('Average Food Cost Per Person'!B99:K99)&gt;0,'Food Costs'!L99/SUM('Total Number of Participants'!B99:K99)," ")</f>
        <v>51.350263852242747</v>
      </c>
    </row>
    <row r="100" spans="1:12" s="16" customFormat="1" ht="24.75" customHeight="1" x14ac:dyDescent="0.2">
      <c r="A100" s="13" t="str">
        <f>'Pregnant Women Participating'!A100</f>
        <v>Western Region</v>
      </c>
      <c r="B100" s="33">
        <v>59.796100000000003</v>
      </c>
      <c r="C100" s="34">
        <v>65.390299999999996</v>
      </c>
      <c r="D100" s="34">
        <v>61.329000000000001</v>
      </c>
      <c r="E100" s="34">
        <v>77.866900000000001</v>
      </c>
      <c r="F100" s="34">
        <v>65.184100000000001</v>
      </c>
      <c r="G100" s="34">
        <v>67.316699999999997</v>
      </c>
      <c r="H100" s="34">
        <v>66.8977</v>
      </c>
      <c r="I100" s="34">
        <v>65.154499999999999</v>
      </c>
      <c r="J100" s="34">
        <v>65.607100000000003</v>
      </c>
      <c r="K100" s="38">
        <v>72.827299999999994</v>
      </c>
      <c r="L100" s="42">
        <f>IF(SUM('Average Food Cost Per Person'!B100:K100)&gt;0,'Food Costs'!L100/SUM('Total Number of Participants'!B100:K100)," ")</f>
        <v>66.723831707042706</v>
      </c>
    </row>
    <row r="101" spans="1:12" s="28" customFormat="1" ht="16.5" customHeight="1" thickBot="1" x14ac:dyDescent="0.25">
      <c r="A101" s="27" t="str">
        <f>'Pregnant Women Participating'!A101</f>
        <v>TOTAL</v>
      </c>
      <c r="B101" s="35">
        <v>49.648099999999999</v>
      </c>
      <c r="C101" s="36">
        <v>64.208299999999994</v>
      </c>
      <c r="D101" s="36">
        <v>65.309700000000007</v>
      </c>
      <c r="E101" s="36">
        <v>66.638000000000005</v>
      </c>
      <c r="F101" s="36">
        <v>61.270800000000001</v>
      </c>
      <c r="G101" s="36">
        <v>63.529200000000003</v>
      </c>
      <c r="H101" s="36">
        <v>62.969700000000003</v>
      </c>
      <c r="I101" s="36">
        <v>63.230800000000002</v>
      </c>
      <c r="J101" s="36">
        <v>64.25</v>
      </c>
      <c r="K101" s="40">
        <v>71.528499999999994</v>
      </c>
      <c r="L101" s="43">
        <f>IF(SUM('Average Food Cost Per Person'!B101:K101)&gt;0,'Food Costs'!L101/SUM('Total Number of Participants'!B101:K101)," ")</f>
        <v>63.217272677071414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ht="12.75" customHeight="1" x14ac:dyDescent="0.2"/>
    <row r="106" spans="1:12" ht="12.75" customHeight="1" x14ac:dyDescent="0.2"/>
    <row r="107" spans="1:12" ht="12.75" customHeight="1" x14ac:dyDescent="0.2"/>
    <row r="108" spans="1:12" ht="12.75" customHeight="1" x14ac:dyDescent="0.2"/>
    <row r="109" spans="1:12" ht="12.75" customHeight="1" x14ac:dyDescent="0.2"/>
    <row r="110" spans="1:12" ht="12.75" customHeight="1" x14ac:dyDescent="0.2"/>
    <row r="111" spans="1:12" ht="12.75" customHeight="1" x14ac:dyDescent="0.2"/>
    <row r="112" spans="1: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L104"/>
  <sheetViews>
    <sheetView showGridLines="0" workbookViewId="0">
      <selection activeCell="L5" sqref="L5"/>
    </sheetView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31</v>
      </c>
    </row>
    <row r="6" spans="1:12" ht="12" customHeight="1" x14ac:dyDescent="0.2">
      <c r="A6" s="7" t="str">
        <f>'Pregnant Women Participating'!A6</f>
        <v>Connecticut</v>
      </c>
      <c r="B6" s="12">
        <v>2280677</v>
      </c>
      <c r="C6" s="4">
        <v>2876447</v>
      </c>
      <c r="D6" s="4">
        <v>4304350</v>
      </c>
      <c r="E6" s="4">
        <v>3199226</v>
      </c>
      <c r="F6" s="4">
        <v>2564848</v>
      </c>
      <c r="G6" s="4">
        <v>3201344</v>
      </c>
      <c r="H6" s="4">
        <v>3093236</v>
      </c>
      <c r="I6" s="4">
        <v>3109569</v>
      </c>
      <c r="J6" s="4">
        <v>3014707</v>
      </c>
      <c r="K6" s="4">
        <v>3113617</v>
      </c>
      <c r="L6" s="12">
        <f t="shared" ref="L6:L101" si="0">IF(SUM(B6:K6)&gt;0,SUM(B6:K6)," ")</f>
        <v>30758021</v>
      </c>
    </row>
    <row r="7" spans="1:12" ht="12" customHeight="1" x14ac:dyDescent="0.2">
      <c r="A7" s="7" t="str">
        <f>'Pregnant Women Participating'!A7</f>
        <v>Maine</v>
      </c>
      <c r="B7" s="12">
        <v>1051558</v>
      </c>
      <c r="C7" s="4">
        <v>986762</v>
      </c>
      <c r="D7" s="4">
        <v>959365</v>
      </c>
      <c r="E7" s="4">
        <v>1070866</v>
      </c>
      <c r="F7" s="4">
        <v>881572</v>
      </c>
      <c r="G7" s="4">
        <v>1037652</v>
      </c>
      <c r="H7" s="4">
        <v>1016108</v>
      </c>
      <c r="I7" s="4">
        <v>1162317</v>
      </c>
      <c r="J7" s="4">
        <v>1097210</v>
      </c>
      <c r="K7" s="4">
        <v>1082304</v>
      </c>
      <c r="L7" s="12">
        <f t="shared" si="0"/>
        <v>10345714</v>
      </c>
    </row>
    <row r="8" spans="1:12" ht="12" customHeight="1" x14ac:dyDescent="0.2">
      <c r="A8" s="7" t="str">
        <f>'Pregnant Women Participating'!A8</f>
        <v>Massachusetts</v>
      </c>
      <c r="B8" s="12">
        <v>4521515</v>
      </c>
      <c r="C8" s="4">
        <v>8622322</v>
      </c>
      <c r="D8" s="4">
        <v>6503442</v>
      </c>
      <c r="E8" s="4">
        <v>6771405</v>
      </c>
      <c r="F8" s="4">
        <v>6360832</v>
      </c>
      <c r="G8" s="4">
        <v>6522326</v>
      </c>
      <c r="H8" s="4">
        <v>6733574</v>
      </c>
      <c r="I8" s="4">
        <v>6573465</v>
      </c>
      <c r="J8" s="4">
        <v>6579015</v>
      </c>
      <c r="K8" s="4">
        <v>6751555</v>
      </c>
      <c r="L8" s="12">
        <f t="shared" si="0"/>
        <v>65939451</v>
      </c>
    </row>
    <row r="9" spans="1:12" ht="12" customHeight="1" x14ac:dyDescent="0.2">
      <c r="A9" s="7" t="str">
        <f>'Pregnant Women Participating'!A9</f>
        <v>New Hampshire</v>
      </c>
      <c r="B9" s="12">
        <v>617007</v>
      </c>
      <c r="C9" s="4">
        <v>552626</v>
      </c>
      <c r="D9" s="4">
        <v>546461</v>
      </c>
      <c r="E9" s="4">
        <v>594190</v>
      </c>
      <c r="F9" s="4">
        <v>542477</v>
      </c>
      <c r="G9" s="4">
        <v>570644</v>
      </c>
      <c r="H9" s="4">
        <v>630014</v>
      </c>
      <c r="I9" s="4">
        <v>601246</v>
      </c>
      <c r="J9" s="4">
        <v>614472</v>
      </c>
      <c r="K9" s="4">
        <v>592892</v>
      </c>
      <c r="L9" s="12">
        <f t="shared" si="0"/>
        <v>5862029</v>
      </c>
    </row>
    <row r="10" spans="1:12" ht="12" customHeight="1" x14ac:dyDescent="0.2">
      <c r="A10" s="7" t="str">
        <f>'Pregnant Women Participating'!A10</f>
        <v>New York</v>
      </c>
      <c r="B10" s="12">
        <v>35864727</v>
      </c>
      <c r="C10" s="4">
        <v>34412329</v>
      </c>
      <c r="D10" s="4">
        <v>34430776</v>
      </c>
      <c r="E10" s="4">
        <v>35921987</v>
      </c>
      <c r="F10" s="4">
        <v>33866344</v>
      </c>
      <c r="G10" s="4">
        <v>33911319</v>
      </c>
      <c r="H10" s="4">
        <v>30608946</v>
      </c>
      <c r="I10" s="4">
        <v>33995534</v>
      </c>
      <c r="J10" s="4">
        <v>34022064</v>
      </c>
      <c r="K10" s="4">
        <v>33562638</v>
      </c>
      <c r="L10" s="12">
        <f t="shared" si="0"/>
        <v>340596664</v>
      </c>
    </row>
    <row r="11" spans="1:12" ht="12" customHeight="1" x14ac:dyDescent="0.2">
      <c r="A11" s="7" t="str">
        <f>'Pregnant Women Participating'!A11</f>
        <v>Rhode Island</v>
      </c>
      <c r="B11" s="12">
        <v>263067</v>
      </c>
      <c r="C11" s="4">
        <v>1015519</v>
      </c>
      <c r="D11" s="4">
        <v>1456693</v>
      </c>
      <c r="E11" s="4">
        <v>1169040</v>
      </c>
      <c r="F11" s="4">
        <v>1422483</v>
      </c>
      <c r="G11" s="4">
        <v>1024163</v>
      </c>
      <c r="H11" s="4">
        <v>1043862</v>
      </c>
      <c r="I11" s="4">
        <v>1108000</v>
      </c>
      <c r="J11" s="4">
        <v>1051000</v>
      </c>
      <c r="K11" s="4">
        <v>1126400</v>
      </c>
      <c r="L11" s="12">
        <f t="shared" si="0"/>
        <v>10680227</v>
      </c>
    </row>
    <row r="12" spans="1:12" ht="12" customHeight="1" x14ac:dyDescent="0.2">
      <c r="A12" s="7" t="str">
        <f>'Pregnant Women Participating'!A12</f>
        <v>Vermont</v>
      </c>
      <c r="B12" s="12">
        <v>449691</v>
      </c>
      <c r="C12" s="4">
        <v>561758</v>
      </c>
      <c r="D12" s="4">
        <v>715634</v>
      </c>
      <c r="E12" s="4">
        <v>608332</v>
      </c>
      <c r="F12" s="4">
        <v>582526</v>
      </c>
      <c r="G12" s="4">
        <v>614297</v>
      </c>
      <c r="H12" s="4">
        <v>625357</v>
      </c>
      <c r="I12" s="4">
        <v>639000</v>
      </c>
      <c r="J12" s="4">
        <v>637000</v>
      </c>
      <c r="K12" s="4">
        <v>637000</v>
      </c>
      <c r="L12" s="12">
        <f t="shared" si="0"/>
        <v>6070595</v>
      </c>
    </row>
    <row r="13" spans="1:12" ht="12" customHeight="1" x14ac:dyDescent="0.2">
      <c r="A13" s="7" t="str">
        <f>'Pregnant Women Participating'!A13</f>
        <v>Virgin Islands</v>
      </c>
      <c r="B13" s="12">
        <v>164064</v>
      </c>
      <c r="C13" s="4">
        <v>250388</v>
      </c>
      <c r="D13" s="4">
        <v>208625</v>
      </c>
      <c r="E13" s="4">
        <v>215803</v>
      </c>
      <c r="F13" s="4">
        <v>243393</v>
      </c>
      <c r="G13" s="4">
        <v>155547</v>
      </c>
      <c r="H13" s="4">
        <v>203118</v>
      </c>
      <c r="I13" s="4">
        <v>192849</v>
      </c>
      <c r="J13" s="4">
        <v>386628</v>
      </c>
      <c r="K13" s="4">
        <v>319579</v>
      </c>
      <c r="L13" s="12">
        <f t="shared" si="0"/>
        <v>2339994</v>
      </c>
    </row>
    <row r="14" spans="1:12" ht="12" customHeight="1" x14ac:dyDescent="0.2">
      <c r="A14" s="7" t="str">
        <f>'Pregnant Women Participating'!A14</f>
        <v>Pleasant Point, ME</v>
      </c>
      <c r="B14" s="12">
        <v>3060</v>
      </c>
      <c r="C14" s="4">
        <v>2100</v>
      </c>
      <c r="D14" s="4">
        <v>3101</v>
      </c>
      <c r="E14" s="4">
        <v>3515</v>
      </c>
      <c r="F14" s="4">
        <v>3947</v>
      </c>
      <c r="G14" s="4">
        <v>4567</v>
      </c>
      <c r="H14" s="4">
        <v>6296</v>
      </c>
      <c r="I14" s="4">
        <v>6296</v>
      </c>
      <c r="J14" s="4">
        <v>6296</v>
      </c>
      <c r="K14" s="4">
        <v>6296</v>
      </c>
      <c r="L14" s="12">
        <f t="shared" si="0"/>
        <v>45474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45215366</v>
      </c>
      <c r="C15" s="14">
        <v>49280251</v>
      </c>
      <c r="D15" s="14">
        <v>49128447</v>
      </c>
      <c r="E15" s="14">
        <v>49554364</v>
      </c>
      <c r="F15" s="14">
        <v>46468422</v>
      </c>
      <c r="G15" s="14">
        <v>47041859</v>
      </c>
      <c r="H15" s="14">
        <v>43960511</v>
      </c>
      <c r="I15" s="14">
        <v>47388276</v>
      </c>
      <c r="J15" s="14">
        <v>47408392</v>
      </c>
      <c r="K15" s="14">
        <v>47192281</v>
      </c>
      <c r="L15" s="15">
        <f t="shared" si="0"/>
        <v>472638169</v>
      </c>
    </row>
    <row r="16" spans="1:12" ht="12" customHeight="1" x14ac:dyDescent="0.2">
      <c r="A16" s="7" t="str">
        <f>'Pregnant Women Participating'!A16</f>
        <v>Delaware</v>
      </c>
      <c r="B16" s="12">
        <v>1249000</v>
      </c>
      <c r="C16" s="4">
        <v>1183337</v>
      </c>
      <c r="D16" s="4">
        <v>1213221</v>
      </c>
      <c r="E16" s="4">
        <v>1280955</v>
      </c>
      <c r="F16" s="4">
        <v>1142937</v>
      </c>
      <c r="G16" s="4">
        <v>1180735</v>
      </c>
      <c r="H16" s="4">
        <v>1219659</v>
      </c>
      <c r="I16" s="4">
        <v>1186654</v>
      </c>
      <c r="J16" s="4">
        <v>1239360</v>
      </c>
      <c r="K16" s="4">
        <v>1244977</v>
      </c>
      <c r="L16" s="12">
        <f t="shared" si="0"/>
        <v>12140835</v>
      </c>
    </row>
    <row r="17" spans="1:12" ht="12" customHeight="1" x14ac:dyDescent="0.2">
      <c r="A17" s="7" t="str">
        <f>'Pregnant Women Participating'!A17</f>
        <v>District of Columbia</v>
      </c>
      <c r="B17" s="12">
        <v>1002428</v>
      </c>
      <c r="C17" s="4">
        <v>136036</v>
      </c>
      <c r="D17" s="4">
        <v>944355</v>
      </c>
      <c r="E17" s="4">
        <v>661076</v>
      </c>
      <c r="F17" s="4">
        <v>816608</v>
      </c>
      <c r="G17" s="4">
        <v>272425</v>
      </c>
      <c r="H17" s="4">
        <v>916348</v>
      </c>
      <c r="I17" s="4">
        <v>658366</v>
      </c>
      <c r="J17" s="4">
        <v>713661</v>
      </c>
      <c r="K17" s="4">
        <v>703545</v>
      </c>
      <c r="L17" s="12">
        <f t="shared" si="0"/>
        <v>6824848</v>
      </c>
    </row>
    <row r="18" spans="1:12" ht="12" customHeight="1" x14ac:dyDescent="0.2">
      <c r="A18" s="7" t="str">
        <f>'Pregnant Women Participating'!A18</f>
        <v>Maryland</v>
      </c>
      <c r="B18" s="12">
        <v>6071200</v>
      </c>
      <c r="C18" s="4">
        <v>9693123</v>
      </c>
      <c r="D18" s="4">
        <v>7805609</v>
      </c>
      <c r="E18" s="4">
        <v>7780458</v>
      </c>
      <c r="F18" s="4">
        <v>7253706</v>
      </c>
      <c r="G18" s="4">
        <v>7485737</v>
      </c>
      <c r="H18" s="4">
        <v>7745575</v>
      </c>
      <c r="I18" s="4">
        <v>7587924</v>
      </c>
      <c r="J18" s="4">
        <v>7692710</v>
      </c>
      <c r="K18" s="4">
        <v>7918510</v>
      </c>
      <c r="L18" s="12">
        <f t="shared" si="0"/>
        <v>77034552</v>
      </c>
    </row>
    <row r="19" spans="1:12" ht="12" customHeight="1" x14ac:dyDescent="0.2">
      <c r="A19" s="7" t="str">
        <f>'Pregnant Women Participating'!A19</f>
        <v>New Jersey</v>
      </c>
      <c r="B19" s="12">
        <v>12671624</v>
      </c>
      <c r="C19" s="4">
        <v>13345521</v>
      </c>
      <c r="D19" s="4">
        <v>13109105</v>
      </c>
      <c r="E19" s="4">
        <v>13315175</v>
      </c>
      <c r="F19" s="4">
        <v>12621739</v>
      </c>
      <c r="G19" s="4">
        <v>12746741</v>
      </c>
      <c r="H19" s="4">
        <v>13291458</v>
      </c>
      <c r="I19" s="4">
        <v>13036697</v>
      </c>
      <c r="J19" s="4">
        <v>12928726</v>
      </c>
      <c r="K19" s="4">
        <v>12926454</v>
      </c>
      <c r="L19" s="12">
        <f t="shared" si="0"/>
        <v>129993240</v>
      </c>
    </row>
    <row r="20" spans="1:12" ht="12" customHeight="1" x14ac:dyDescent="0.2">
      <c r="A20" s="7" t="str">
        <f>'Pregnant Women Participating'!A20</f>
        <v>Pennsylvania</v>
      </c>
      <c r="B20" s="12">
        <v>13308647</v>
      </c>
      <c r="C20" s="4">
        <v>12758601</v>
      </c>
      <c r="D20" s="4">
        <v>12862477</v>
      </c>
      <c r="E20" s="4">
        <v>12971243</v>
      </c>
      <c r="F20" s="4">
        <v>12553896</v>
      </c>
      <c r="G20" s="4">
        <v>12708607</v>
      </c>
      <c r="H20" s="4">
        <v>12650941</v>
      </c>
      <c r="I20" s="4">
        <v>13147469</v>
      </c>
      <c r="J20" s="4">
        <v>13255242</v>
      </c>
      <c r="K20" s="4">
        <v>12730600</v>
      </c>
      <c r="L20" s="12">
        <f t="shared" si="0"/>
        <v>128947723</v>
      </c>
    </row>
    <row r="21" spans="1:12" ht="12" customHeight="1" x14ac:dyDescent="0.2">
      <c r="A21" s="7" t="str">
        <f>'Pregnant Women Participating'!A21</f>
        <v>Puerto Rico</v>
      </c>
      <c r="B21" s="12">
        <v>14025166</v>
      </c>
      <c r="C21" s="4">
        <v>13355968</v>
      </c>
      <c r="D21" s="4">
        <v>13535502</v>
      </c>
      <c r="E21" s="4">
        <v>13579889</v>
      </c>
      <c r="F21" s="4">
        <v>13688285</v>
      </c>
      <c r="G21" s="4">
        <v>14025058</v>
      </c>
      <c r="H21" s="4">
        <v>14157816</v>
      </c>
      <c r="I21" s="4">
        <v>14072925</v>
      </c>
      <c r="J21" s="4">
        <v>14280847</v>
      </c>
      <c r="K21" s="4">
        <v>14257248</v>
      </c>
      <c r="L21" s="12">
        <f t="shared" si="0"/>
        <v>138978704</v>
      </c>
    </row>
    <row r="22" spans="1:12" ht="12" customHeight="1" x14ac:dyDescent="0.2">
      <c r="A22" s="7" t="str">
        <f>'Pregnant Women Participating'!A22</f>
        <v>Virginia</v>
      </c>
      <c r="B22" s="12">
        <v>3565264</v>
      </c>
      <c r="C22" s="4">
        <v>5238924</v>
      </c>
      <c r="D22" s="4">
        <v>5604589</v>
      </c>
      <c r="E22" s="4">
        <v>5456116</v>
      </c>
      <c r="F22" s="4">
        <v>7359918</v>
      </c>
      <c r="G22" s="4">
        <v>5270731</v>
      </c>
      <c r="H22" s="4">
        <v>5787780</v>
      </c>
      <c r="I22" s="4">
        <v>5594605</v>
      </c>
      <c r="J22" s="4">
        <v>5444873</v>
      </c>
      <c r="K22" s="4">
        <v>5387501</v>
      </c>
      <c r="L22" s="12">
        <f t="shared" si="0"/>
        <v>54710301</v>
      </c>
    </row>
    <row r="23" spans="1:12" ht="12" customHeight="1" x14ac:dyDescent="0.2">
      <c r="A23" s="7" t="str">
        <f>'Pregnant Women Participating'!A23</f>
        <v>West Virginia</v>
      </c>
      <c r="B23" s="12">
        <v>1882318</v>
      </c>
      <c r="C23" s="4">
        <v>2240259</v>
      </c>
      <c r="D23" s="4">
        <v>2935491</v>
      </c>
      <c r="E23" s="4">
        <v>2339258</v>
      </c>
      <c r="F23" s="4">
        <v>2147263</v>
      </c>
      <c r="G23" s="4">
        <v>2172651</v>
      </c>
      <c r="H23" s="4">
        <v>2088226</v>
      </c>
      <c r="I23" s="4">
        <v>2079750</v>
      </c>
      <c r="J23" s="4">
        <v>2090047</v>
      </c>
      <c r="K23" s="4">
        <v>2117200</v>
      </c>
      <c r="L23" s="12">
        <f t="shared" si="0"/>
        <v>22092463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53775647</v>
      </c>
      <c r="C24" s="14">
        <v>57951769</v>
      </c>
      <c r="D24" s="14">
        <v>58010349</v>
      </c>
      <c r="E24" s="14">
        <v>57384170</v>
      </c>
      <c r="F24" s="14">
        <v>57584352</v>
      </c>
      <c r="G24" s="14">
        <v>55862685</v>
      </c>
      <c r="H24" s="14">
        <v>57857803</v>
      </c>
      <c r="I24" s="14">
        <v>57364390</v>
      </c>
      <c r="J24" s="14">
        <v>57645466</v>
      </c>
      <c r="K24" s="14">
        <v>57286035</v>
      </c>
      <c r="L24" s="15">
        <f t="shared" si="0"/>
        <v>570722666</v>
      </c>
    </row>
    <row r="25" spans="1:12" ht="12" customHeight="1" x14ac:dyDescent="0.2">
      <c r="A25" s="7" t="str">
        <f>'Pregnant Women Participating'!A25</f>
        <v>Alabama</v>
      </c>
      <c r="B25" s="12">
        <v>2932633</v>
      </c>
      <c r="C25" s="4">
        <v>7306651</v>
      </c>
      <c r="D25" s="4">
        <v>7290703</v>
      </c>
      <c r="E25" s="4">
        <v>6539342</v>
      </c>
      <c r="F25" s="4">
        <v>5544543</v>
      </c>
      <c r="G25" s="4">
        <v>6698354</v>
      </c>
      <c r="H25" s="4">
        <v>6622158</v>
      </c>
      <c r="I25" s="4">
        <v>5702056</v>
      </c>
      <c r="J25" s="4">
        <v>7099290</v>
      </c>
      <c r="K25" s="4">
        <v>6948891</v>
      </c>
      <c r="L25" s="12">
        <f t="shared" si="0"/>
        <v>62684621</v>
      </c>
    </row>
    <row r="26" spans="1:12" ht="12" customHeight="1" x14ac:dyDescent="0.2">
      <c r="A26" s="7" t="str">
        <f>'Pregnant Women Participating'!A26</f>
        <v>Florida</v>
      </c>
      <c r="B26" s="12">
        <v>22679279</v>
      </c>
      <c r="C26" s="4">
        <v>28100878</v>
      </c>
      <c r="D26" s="4">
        <v>25880200</v>
      </c>
      <c r="E26" s="4">
        <v>26507800</v>
      </c>
      <c r="F26" s="4">
        <v>24871692</v>
      </c>
      <c r="G26" s="4">
        <v>29160885</v>
      </c>
      <c r="H26" s="4">
        <v>26982904</v>
      </c>
      <c r="I26" s="4">
        <v>25282927</v>
      </c>
      <c r="J26" s="4">
        <v>23429201</v>
      </c>
      <c r="K26" s="4">
        <v>27093010</v>
      </c>
      <c r="L26" s="12">
        <f t="shared" si="0"/>
        <v>259988776</v>
      </c>
    </row>
    <row r="27" spans="1:12" ht="12" customHeight="1" x14ac:dyDescent="0.2">
      <c r="A27" s="7" t="str">
        <f>'Pregnant Women Participating'!A27</f>
        <v>Georgia</v>
      </c>
      <c r="B27" s="12">
        <v>10474297</v>
      </c>
      <c r="C27" s="4">
        <v>18865812</v>
      </c>
      <c r="D27" s="4">
        <v>15269839</v>
      </c>
      <c r="E27" s="4">
        <v>15359423</v>
      </c>
      <c r="F27" s="4">
        <v>14386896</v>
      </c>
      <c r="G27" s="4">
        <v>14416887</v>
      </c>
      <c r="H27" s="4">
        <v>15721230</v>
      </c>
      <c r="I27" s="4">
        <v>15129466</v>
      </c>
      <c r="J27" s="4">
        <v>16213467</v>
      </c>
      <c r="K27" s="4">
        <v>14600035</v>
      </c>
      <c r="L27" s="12">
        <f t="shared" si="0"/>
        <v>150437352</v>
      </c>
    </row>
    <row r="28" spans="1:12" ht="12" customHeight="1" x14ac:dyDescent="0.2">
      <c r="A28" s="7" t="str">
        <f>'Pregnant Women Participating'!A28</f>
        <v>Kentucky</v>
      </c>
      <c r="B28" s="12">
        <v>4537318</v>
      </c>
      <c r="C28" s="4">
        <v>6418651</v>
      </c>
      <c r="D28" s="4">
        <v>8643951</v>
      </c>
      <c r="E28" s="4">
        <v>6550004</v>
      </c>
      <c r="F28" s="4">
        <v>6123825</v>
      </c>
      <c r="G28" s="4">
        <v>6336326</v>
      </c>
      <c r="H28" s="4">
        <v>6793656</v>
      </c>
      <c r="I28" s="4">
        <v>6690879</v>
      </c>
      <c r="J28" s="4">
        <v>6796744</v>
      </c>
      <c r="K28" s="4">
        <v>6628449</v>
      </c>
      <c r="L28" s="12">
        <f t="shared" si="0"/>
        <v>65519803</v>
      </c>
    </row>
    <row r="29" spans="1:12" ht="12" customHeight="1" x14ac:dyDescent="0.2">
      <c r="A29" s="7" t="str">
        <f>'Pregnant Women Participating'!A29</f>
        <v>Mississippi</v>
      </c>
      <c r="B29" s="12">
        <v>701270</v>
      </c>
      <c r="C29" s="4">
        <v>2550014</v>
      </c>
      <c r="D29" s="4">
        <v>3436832</v>
      </c>
      <c r="E29" s="4">
        <v>3389552</v>
      </c>
      <c r="F29" s="4">
        <v>3334135</v>
      </c>
      <c r="G29" s="4">
        <v>3579494</v>
      </c>
      <c r="H29" s="4">
        <v>3338980</v>
      </c>
      <c r="I29" s="4">
        <v>3653239</v>
      </c>
      <c r="J29" s="4">
        <v>3689671</v>
      </c>
      <c r="K29" s="4">
        <v>3599089</v>
      </c>
      <c r="L29" s="12">
        <f t="shared" si="0"/>
        <v>31272276</v>
      </c>
    </row>
    <row r="30" spans="1:12" ht="12" customHeight="1" x14ac:dyDescent="0.2">
      <c r="A30" s="7" t="str">
        <f>'Pregnant Women Participating'!A30</f>
        <v>North Carolina</v>
      </c>
      <c r="B30" s="12">
        <v>15736388</v>
      </c>
      <c r="C30" s="4">
        <v>14086314</v>
      </c>
      <c r="D30" s="4">
        <v>16457249</v>
      </c>
      <c r="E30" s="4">
        <v>16666114</v>
      </c>
      <c r="F30" s="4">
        <v>13466749</v>
      </c>
      <c r="G30" s="4">
        <v>14154230</v>
      </c>
      <c r="H30" s="4">
        <v>14325276</v>
      </c>
      <c r="I30" s="4">
        <v>14333334</v>
      </c>
      <c r="J30" s="4">
        <v>14326492</v>
      </c>
      <c r="K30" s="4">
        <v>14395384</v>
      </c>
      <c r="L30" s="12">
        <f t="shared" si="0"/>
        <v>147947530</v>
      </c>
    </row>
    <row r="31" spans="1:12" ht="12" customHeight="1" x14ac:dyDescent="0.2">
      <c r="A31" s="7" t="str">
        <f>'Pregnant Women Participating'!A31</f>
        <v>South Carolina</v>
      </c>
      <c r="B31" s="12">
        <v>4453967</v>
      </c>
      <c r="C31" s="4">
        <v>5579866</v>
      </c>
      <c r="D31" s="4">
        <v>6437026</v>
      </c>
      <c r="E31" s="4">
        <v>6724462</v>
      </c>
      <c r="F31" s="4">
        <v>4844402</v>
      </c>
      <c r="G31" s="4">
        <v>6263586</v>
      </c>
      <c r="H31" s="4">
        <v>5950513</v>
      </c>
      <c r="I31" s="4">
        <v>5785485</v>
      </c>
      <c r="J31" s="4">
        <v>7168839</v>
      </c>
      <c r="K31" s="4">
        <v>6013306</v>
      </c>
      <c r="L31" s="12">
        <f t="shared" si="0"/>
        <v>59221452</v>
      </c>
    </row>
    <row r="32" spans="1:12" ht="12" customHeight="1" x14ac:dyDescent="0.2">
      <c r="A32" s="7" t="str">
        <f>'Pregnant Women Participating'!A32</f>
        <v>Tennessee</v>
      </c>
      <c r="B32" s="12">
        <v>7256286</v>
      </c>
      <c r="C32" s="4">
        <v>11404645</v>
      </c>
      <c r="D32" s="4">
        <v>9083224</v>
      </c>
      <c r="E32" s="4">
        <v>9450573</v>
      </c>
      <c r="F32" s="4">
        <v>7401907</v>
      </c>
      <c r="G32" s="4">
        <v>9657473</v>
      </c>
      <c r="H32" s="4">
        <v>9089233</v>
      </c>
      <c r="I32" s="4">
        <v>9487295</v>
      </c>
      <c r="J32" s="4">
        <v>9318636</v>
      </c>
      <c r="K32" s="4">
        <v>9498894</v>
      </c>
      <c r="L32" s="12">
        <f t="shared" si="0"/>
        <v>91648166</v>
      </c>
    </row>
    <row r="33" spans="1:12" ht="12" customHeight="1" x14ac:dyDescent="0.2">
      <c r="A33" s="7" t="str">
        <f>'Pregnant Women Participating'!A33</f>
        <v>Choctaw Indians, MS</v>
      </c>
      <c r="B33" s="12">
        <v>26920</v>
      </c>
      <c r="C33" s="4">
        <v>42885</v>
      </c>
      <c r="D33" s="4">
        <v>46472</v>
      </c>
      <c r="E33" s="4">
        <v>27420</v>
      </c>
      <c r="F33" s="4">
        <v>41124</v>
      </c>
      <c r="G33" s="4">
        <v>39791</v>
      </c>
      <c r="H33" s="4">
        <v>39075</v>
      </c>
      <c r="I33" s="4">
        <v>40269</v>
      </c>
      <c r="J33" s="4">
        <v>34919</v>
      </c>
      <c r="K33" s="4">
        <v>33803</v>
      </c>
      <c r="L33" s="12">
        <f t="shared" si="0"/>
        <v>372678</v>
      </c>
    </row>
    <row r="34" spans="1:12" ht="12" customHeight="1" x14ac:dyDescent="0.2">
      <c r="A34" s="7" t="str">
        <f>'Pregnant Women Participating'!A34</f>
        <v>Eastern Cherokee, NC</v>
      </c>
      <c r="B34" s="12">
        <v>25948</v>
      </c>
      <c r="C34" s="4">
        <v>21250</v>
      </c>
      <c r="D34" s="4">
        <v>26689</v>
      </c>
      <c r="E34" s="4">
        <v>27717</v>
      </c>
      <c r="F34" s="4">
        <v>23065</v>
      </c>
      <c r="G34" s="4">
        <v>22922</v>
      </c>
      <c r="H34" s="4">
        <v>21528</v>
      </c>
      <c r="I34" s="4">
        <v>21131</v>
      </c>
      <c r="J34" s="4">
        <v>19524</v>
      </c>
      <c r="K34" s="4">
        <v>19635</v>
      </c>
      <c r="L34" s="12">
        <f t="shared" si="0"/>
        <v>229409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68824306</v>
      </c>
      <c r="C35" s="14">
        <v>94376966</v>
      </c>
      <c r="D35" s="14">
        <v>92572185</v>
      </c>
      <c r="E35" s="14">
        <v>91242407</v>
      </c>
      <c r="F35" s="14">
        <v>80038338</v>
      </c>
      <c r="G35" s="14">
        <v>90329948</v>
      </c>
      <c r="H35" s="14">
        <v>88884553</v>
      </c>
      <c r="I35" s="14">
        <v>86126081</v>
      </c>
      <c r="J35" s="14">
        <v>88096783</v>
      </c>
      <c r="K35" s="14">
        <v>88830496</v>
      </c>
      <c r="L35" s="15">
        <f t="shared" si="0"/>
        <v>869322063</v>
      </c>
    </row>
    <row r="36" spans="1:12" ht="12" customHeight="1" x14ac:dyDescent="0.2">
      <c r="A36" s="7" t="str">
        <f>'Pregnant Women Participating'!A36</f>
        <v>Illinois</v>
      </c>
      <c r="B36" s="12">
        <v>2284233</v>
      </c>
      <c r="C36" s="4">
        <v>14250244</v>
      </c>
      <c r="D36" s="4">
        <v>10479436</v>
      </c>
      <c r="E36" s="4">
        <v>10441935</v>
      </c>
      <c r="F36" s="4">
        <v>8309139</v>
      </c>
      <c r="G36" s="4">
        <v>10949047</v>
      </c>
      <c r="H36" s="4">
        <v>10646972</v>
      </c>
      <c r="I36" s="4">
        <v>10449581</v>
      </c>
      <c r="J36" s="4">
        <v>10363949</v>
      </c>
      <c r="K36" s="4">
        <v>10369424</v>
      </c>
      <c r="L36" s="12">
        <f t="shared" si="0"/>
        <v>98543960</v>
      </c>
    </row>
    <row r="37" spans="1:12" ht="12" customHeight="1" x14ac:dyDescent="0.2">
      <c r="A37" s="7" t="str">
        <f>'Pregnant Women Participating'!A37</f>
        <v>Indiana</v>
      </c>
      <c r="B37" s="12">
        <v>10183793</v>
      </c>
      <c r="C37" s="4">
        <v>7549900</v>
      </c>
      <c r="D37" s="4">
        <v>10202932</v>
      </c>
      <c r="E37" s="4">
        <v>9928553</v>
      </c>
      <c r="F37" s="4">
        <v>8133428</v>
      </c>
      <c r="G37" s="4">
        <v>10120870</v>
      </c>
      <c r="H37" s="4">
        <v>9081275</v>
      </c>
      <c r="I37" s="4">
        <v>8714586</v>
      </c>
      <c r="J37" s="4">
        <v>8168082</v>
      </c>
      <c r="K37" s="4">
        <v>10500000</v>
      </c>
      <c r="L37" s="12">
        <f t="shared" si="0"/>
        <v>92583419</v>
      </c>
    </row>
    <row r="38" spans="1:12" ht="12" customHeight="1" x14ac:dyDescent="0.2">
      <c r="A38" s="7" t="str">
        <f>'Pregnant Women Participating'!A38</f>
        <v>Iowa</v>
      </c>
      <c r="B38" s="12">
        <v>3396586</v>
      </c>
      <c r="C38" s="4">
        <v>3230456</v>
      </c>
      <c r="D38" s="4">
        <v>3193770</v>
      </c>
      <c r="E38" s="4">
        <v>3370707</v>
      </c>
      <c r="F38" s="4">
        <v>2889214</v>
      </c>
      <c r="G38" s="4">
        <v>3156194</v>
      </c>
      <c r="H38" s="4">
        <v>3308901</v>
      </c>
      <c r="I38" s="4">
        <v>3310235</v>
      </c>
      <c r="J38" s="4">
        <v>3104738</v>
      </c>
      <c r="K38" s="4">
        <v>3356703</v>
      </c>
      <c r="L38" s="12">
        <f t="shared" si="0"/>
        <v>32317504</v>
      </c>
    </row>
    <row r="39" spans="1:12" ht="12" customHeight="1" x14ac:dyDescent="0.2">
      <c r="A39" s="7" t="str">
        <f>'Pregnant Women Participating'!A39</f>
        <v>Michigan</v>
      </c>
      <c r="B39" s="12">
        <v>7449818</v>
      </c>
      <c r="C39" s="4">
        <v>9073953</v>
      </c>
      <c r="D39" s="4">
        <v>10736311</v>
      </c>
      <c r="E39" s="4">
        <v>9813708</v>
      </c>
      <c r="F39" s="4">
        <v>12336891</v>
      </c>
      <c r="G39" s="4">
        <v>10876698</v>
      </c>
      <c r="H39" s="4">
        <v>9702697</v>
      </c>
      <c r="I39" s="4">
        <v>9884223</v>
      </c>
      <c r="J39" s="4">
        <v>10685647</v>
      </c>
      <c r="K39" s="4">
        <v>10597158</v>
      </c>
      <c r="L39" s="12">
        <f t="shared" si="0"/>
        <v>101157104</v>
      </c>
    </row>
    <row r="40" spans="1:12" ht="12" customHeight="1" x14ac:dyDescent="0.2">
      <c r="A40" s="7" t="str">
        <f>'Pregnant Women Participating'!A40</f>
        <v>Minnesota</v>
      </c>
      <c r="B40" s="12">
        <v>3596181</v>
      </c>
      <c r="C40" s="4">
        <v>8063338</v>
      </c>
      <c r="D40" s="4">
        <v>5709113</v>
      </c>
      <c r="E40" s="4">
        <v>5801666</v>
      </c>
      <c r="F40" s="4">
        <v>5374448</v>
      </c>
      <c r="G40" s="4">
        <v>5509471</v>
      </c>
      <c r="H40" s="4">
        <v>5765534</v>
      </c>
      <c r="I40" s="4">
        <v>5657038</v>
      </c>
      <c r="J40" s="4">
        <v>5918092</v>
      </c>
      <c r="K40" s="4">
        <v>5869832</v>
      </c>
      <c r="L40" s="12">
        <f t="shared" si="0"/>
        <v>57264713</v>
      </c>
    </row>
    <row r="41" spans="1:12" ht="12" customHeight="1" x14ac:dyDescent="0.2">
      <c r="A41" s="7" t="str">
        <f>'Pregnant Women Participating'!A41</f>
        <v>Ohio</v>
      </c>
      <c r="B41" s="12">
        <v>2457365</v>
      </c>
      <c r="C41" s="4">
        <v>10731573</v>
      </c>
      <c r="D41" s="4">
        <v>14840581</v>
      </c>
      <c r="E41" s="4">
        <v>10871795</v>
      </c>
      <c r="F41" s="4">
        <v>10233722</v>
      </c>
      <c r="G41" s="4">
        <v>10597830</v>
      </c>
      <c r="H41" s="4">
        <v>10714902</v>
      </c>
      <c r="I41" s="4">
        <v>10821025</v>
      </c>
      <c r="J41" s="4">
        <v>10554894</v>
      </c>
      <c r="K41" s="4">
        <v>10746174</v>
      </c>
      <c r="L41" s="12">
        <f t="shared" si="0"/>
        <v>102569861</v>
      </c>
    </row>
    <row r="42" spans="1:12" ht="12" customHeight="1" x14ac:dyDescent="0.2">
      <c r="A42" s="7" t="str">
        <f>'Pregnant Women Participating'!A42</f>
        <v>Wisconsin</v>
      </c>
      <c r="B42" s="12">
        <v>2217895</v>
      </c>
      <c r="C42" s="4">
        <v>3997522</v>
      </c>
      <c r="D42" s="4">
        <v>6367351</v>
      </c>
      <c r="E42" s="4">
        <v>4376776</v>
      </c>
      <c r="F42" s="4">
        <v>3969101</v>
      </c>
      <c r="G42" s="4">
        <v>4747640</v>
      </c>
      <c r="H42" s="4">
        <v>5077146</v>
      </c>
      <c r="I42" s="4">
        <v>6244526</v>
      </c>
      <c r="J42" s="4">
        <v>6407836</v>
      </c>
      <c r="K42" s="4">
        <v>3845429</v>
      </c>
      <c r="L42" s="12">
        <f t="shared" si="0"/>
        <v>47251222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31585871</v>
      </c>
      <c r="C43" s="14">
        <v>56896986</v>
      </c>
      <c r="D43" s="14">
        <v>61529494</v>
      </c>
      <c r="E43" s="14">
        <v>54605140</v>
      </c>
      <c r="F43" s="14">
        <v>51245943</v>
      </c>
      <c r="G43" s="14">
        <v>55957750</v>
      </c>
      <c r="H43" s="14">
        <v>54297427</v>
      </c>
      <c r="I43" s="14">
        <v>55081214</v>
      </c>
      <c r="J43" s="14">
        <v>55203238</v>
      </c>
      <c r="K43" s="14">
        <v>55284720</v>
      </c>
      <c r="L43" s="15">
        <f t="shared" si="0"/>
        <v>531687783</v>
      </c>
    </row>
    <row r="44" spans="1:12" ht="12" customHeight="1" x14ac:dyDescent="0.2">
      <c r="A44" s="7" t="str">
        <f>'Pregnant Women Participating'!A44</f>
        <v>Arizona</v>
      </c>
      <c r="B44" s="12">
        <v>7256449</v>
      </c>
      <c r="C44" s="4">
        <v>9080068</v>
      </c>
      <c r="D44" s="4">
        <v>11622807</v>
      </c>
      <c r="E44" s="4">
        <v>9578719</v>
      </c>
      <c r="F44" s="4">
        <v>9065777</v>
      </c>
      <c r="G44" s="4">
        <v>9430703</v>
      </c>
      <c r="H44" s="4">
        <v>10189643</v>
      </c>
      <c r="I44" s="4">
        <v>10240891</v>
      </c>
      <c r="J44" s="4">
        <v>10300608</v>
      </c>
      <c r="K44" s="4">
        <v>10239168</v>
      </c>
      <c r="L44" s="12">
        <f t="shared" si="0"/>
        <v>97004833</v>
      </c>
    </row>
    <row r="45" spans="1:12" ht="12" customHeight="1" x14ac:dyDescent="0.2">
      <c r="A45" s="7" t="str">
        <f>'Pregnant Women Participating'!A45</f>
        <v>Arkansas</v>
      </c>
      <c r="B45" s="12">
        <v>1661111</v>
      </c>
      <c r="C45" s="4">
        <v>3547828</v>
      </c>
      <c r="D45" s="4">
        <v>5228429</v>
      </c>
      <c r="E45" s="4">
        <v>3504262</v>
      </c>
      <c r="F45" s="4">
        <v>4307831</v>
      </c>
      <c r="G45" s="4">
        <v>3683149</v>
      </c>
      <c r="H45" s="4">
        <v>3526045</v>
      </c>
      <c r="I45" s="4">
        <v>4030323</v>
      </c>
      <c r="J45" s="4">
        <v>4461219</v>
      </c>
      <c r="K45" s="4">
        <v>3992043</v>
      </c>
      <c r="L45" s="12">
        <f t="shared" si="0"/>
        <v>37942240</v>
      </c>
    </row>
    <row r="46" spans="1:12" ht="12" customHeight="1" x14ac:dyDescent="0.2">
      <c r="A46" s="7" t="str">
        <f>'Pregnant Women Participating'!A46</f>
        <v>Louisiana</v>
      </c>
      <c r="B46" s="12">
        <v>4172081</v>
      </c>
      <c r="C46" s="4">
        <v>8831639</v>
      </c>
      <c r="D46" s="4">
        <v>6232745</v>
      </c>
      <c r="E46" s="4">
        <v>6321513</v>
      </c>
      <c r="F46" s="4">
        <v>6205021</v>
      </c>
      <c r="G46" s="4">
        <v>6355784</v>
      </c>
      <c r="H46" s="4">
        <v>6237653</v>
      </c>
      <c r="I46" s="4">
        <v>7016662</v>
      </c>
      <c r="J46" s="4">
        <v>7379343</v>
      </c>
      <c r="K46" s="4">
        <v>5830706</v>
      </c>
      <c r="L46" s="12">
        <f t="shared" si="0"/>
        <v>64583147</v>
      </c>
    </row>
    <row r="47" spans="1:12" ht="12" customHeight="1" x14ac:dyDescent="0.2">
      <c r="A47" s="7" t="str">
        <f>'Pregnant Women Participating'!A47</f>
        <v>New Mexico</v>
      </c>
      <c r="B47" s="12">
        <v>2400957</v>
      </c>
      <c r="C47" s="4">
        <v>2657179</v>
      </c>
      <c r="D47" s="4">
        <v>3281794</v>
      </c>
      <c r="E47" s="4">
        <v>2921463</v>
      </c>
      <c r="F47" s="4">
        <v>2762408</v>
      </c>
      <c r="G47" s="4">
        <v>2750340</v>
      </c>
      <c r="H47" s="4">
        <v>2798684</v>
      </c>
      <c r="I47" s="4">
        <v>2710123</v>
      </c>
      <c r="J47" s="4">
        <v>2809367</v>
      </c>
      <c r="K47" s="4">
        <v>2825297</v>
      </c>
      <c r="L47" s="12">
        <f t="shared" si="0"/>
        <v>27917612</v>
      </c>
    </row>
    <row r="48" spans="1:12" ht="12" customHeight="1" x14ac:dyDescent="0.2">
      <c r="A48" s="7" t="str">
        <f>'Pregnant Women Participating'!A48</f>
        <v>Oklahoma</v>
      </c>
      <c r="B48" s="12">
        <v>4737646</v>
      </c>
      <c r="C48" s="4">
        <v>3960239</v>
      </c>
      <c r="D48" s="4">
        <v>4327186</v>
      </c>
      <c r="E48" s="4">
        <v>4521047</v>
      </c>
      <c r="F48" s="4">
        <v>3666622</v>
      </c>
      <c r="G48" s="4">
        <v>4468078</v>
      </c>
      <c r="H48" s="4">
        <v>4233840</v>
      </c>
      <c r="I48" s="4">
        <v>4528215</v>
      </c>
      <c r="J48" s="4">
        <v>4261025</v>
      </c>
      <c r="K48" s="4">
        <v>4472545</v>
      </c>
      <c r="L48" s="12">
        <f t="shared" si="0"/>
        <v>43176443</v>
      </c>
    </row>
    <row r="49" spans="1:12" ht="12" customHeight="1" x14ac:dyDescent="0.2">
      <c r="A49" s="7" t="str">
        <f>'Pregnant Women Participating'!A49</f>
        <v>Texas</v>
      </c>
      <c r="B49" s="12">
        <v>25713055</v>
      </c>
      <c r="C49" s="4">
        <v>41419019</v>
      </c>
      <c r="D49" s="4">
        <v>38089527</v>
      </c>
      <c r="E49" s="4">
        <v>37425470</v>
      </c>
      <c r="F49" s="4">
        <v>37563168</v>
      </c>
      <c r="G49" s="4">
        <v>37008075</v>
      </c>
      <c r="H49" s="4">
        <v>38499214</v>
      </c>
      <c r="I49" s="4">
        <v>38099652</v>
      </c>
      <c r="J49" s="4">
        <v>40272398</v>
      </c>
      <c r="K49" s="4">
        <v>82502024</v>
      </c>
      <c r="L49" s="12">
        <f t="shared" si="0"/>
        <v>416591602</v>
      </c>
    </row>
    <row r="50" spans="1:12" ht="12" customHeight="1" x14ac:dyDescent="0.2">
      <c r="A50" s="7" t="str">
        <f>'Pregnant Women Participating'!A50</f>
        <v>Utah</v>
      </c>
      <c r="B50" s="12">
        <v>2169968</v>
      </c>
      <c r="C50" s="4">
        <v>2630828</v>
      </c>
      <c r="D50" s="4">
        <v>3531032</v>
      </c>
      <c r="E50" s="4">
        <v>2787721</v>
      </c>
      <c r="F50" s="4">
        <v>2706647</v>
      </c>
      <c r="G50" s="4">
        <v>3531830</v>
      </c>
      <c r="H50" s="4">
        <v>2258005</v>
      </c>
      <c r="I50" s="4">
        <v>2830791</v>
      </c>
      <c r="J50" s="4">
        <v>3137568</v>
      </c>
      <c r="K50" s="4">
        <v>2853178</v>
      </c>
      <c r="L50" s="12">
        <f t="shared" si="0"/>
        <v>28437568</v>
      </c>
    </row>
    <row r="51" spans="1:12" ht="12" customHeight="1" x14ac:dyDescent="0.2">
      <c r="A51" s="7" t="str">
        <f>'Pregnant Women Participating'!A51</f>
        <v>Inter-Tribal Council, AZ</v>
      </c>
      <c r="B51" s="12">
        <v>272919</v>
      </c>
      <c r="C51" s="4">
        <v>342579</v>
      </c>
      <c r="D51" s="4">
        <v>379231</v>
      </c>
      <c r="E51" s="4">
        <v>504918</v>
      </c>
      <c r="F51" s="4">
        <v>353014</v>
      </c>
      <c r="G51" s="4">
        <v>374799</v>
      </c>
      <c r="H51" s="4">
        <v>412247</v>
      </c>
      <c r="I51" s="4">
        <v>400410</v>
      </c>
      <c r="J51" s="4">
        <v>408354</v>
      </c>
      <c r="K51" s="4">
        <v>385292</v>
      </c>
      <c r="L51" s="12">
        <f t="shared" si="0"/>
        <v>3833763</v>
      </c>
    </row>
    <row r="52" spans="1:12" ht="12" customHeight="1" x14ac:dyDescent="0.2">
      <c r="A52" s="7" t="str">
        <f>'Pregnant Women Participating'!A52</f>
        <v>Navajo Nation, AZ</v>
      </c>
      <c r="B52" s="12">
        <v>285396</v>
      </c>
      <c r="C52" s="4">
        <v>236660</v>
      </c>
      <c r="D52" s="4">
        <v>265454</v>
      </c>
      <c r="E52" s="4">
        <v>275633</v>
      </c>
      <c r="F52" s="4">
        <v>220008</v>
      </c>
      <c r="G52" s="4">
        <v>261373</v>
      </c>
      <c r="H52" s="4">
        <v>257125</v>
      </c>
      <c r="I52" s="4">
        <v>269939</v>
      </c>
      <c r="J52" s="4">
        <v>258691</v>
      </c>
      <c r="K52" s="4">
        <v>264309</v>
      </c>
      <c r="L52" s="12">
        <f t="shared" si="0"/>
        <v>2594588</v>
      </c>
    </row>
    <row r="53" spans="1:12" ht="12" customHeight="1" x14ac:dyDescent="0.2">
      <c r="A53" s="7" t="str">
        <f>'Pregnant Women Participating'!A53</f>
        <v>Acoma, Canoncito &amp; Laguna, NM</v>
      </c>
      <c r="B53" s="12">
        <v>28054</v>
      </c>
      <c r="C53" s="4">
        <v>20466</v>
      </c>
      <c r="D53" s="4">
        <v>21000</v>
      </c>
      <c r="E53" s="4">
        <v>15715</v>
      </c>
      <c r="F53" s="4">
        <v>10927</v>
      </c>
      <c r="G53" s="4">
        <v>18429</v>
      </c>
      <c r="H53" s="4">
        <v>11908</v>
      </c>
      <c r="I53" s="4">
        <v>9100</v>
      </c>
      <c r="J53" s="4">
        <v>21566</v>
      </c>
      <c r="K53" s="4">
        <v>17096</v>
      </c>
      <c r="L53" s="12">
        <f t="shared" si="0"/>
        <v>174261</v>
      </c>
    </row>
    <row r="54" spans="1:12" ht="12" customHeight="1" x14ac:dyDescent="0.2">
      <c r="A54" s="7" t="str">
        <f>'Pregnant Women Participating'!A54</f>
        <v>Eight Northern Pueblos, NM</v>
      </c>
      <c r="B54" s="12">
        <v>24390</v>
      </c>
      <c r="C54" s="4">
        <v>20919</v>
      </c>
      <c r="D54" s="4">
        <v>24966</v>
      </c>
      <c r="E54" s="4">
        <v>21663</v>
      </c>
      <c r="F54" s="4">
        <v>22426</v>
      </c>
      <c r="G54" s="4">
        <v>24415</v>
      </c>
      <c r="H54" s="4">
        <v>21945</v>
      </c>
      <c r="I54" s="4">
        <v>23699</v>
      </c>
      <c r="J54" s="4">
        <v>22500</v>
      </c>
      <c r="K54" s="4">
        <v>26003</v>
      </c>
      <c r="L54" s="12">
        <f t="shared" si="0"/>
        <v>232926</v>
      </c>
    </row>
    <row r="55" spans="1:12" ht="12" customHeight="1" x14ac:dyDescent="0.2">
      <c r="A55" s="7" t="str">
        <f>'Pregnant Women Participating'!A55</f>
        <v>Five Sandoval Pueblos, NM</v>
      </c>
      <c r="B55" s="12">
        <v>15660</v>
      </c>
      <c r="C55" s="4">
        <v>13165</v>
      </c>
      <c r="D55" s="4">
        <v>11927</v>
      </c>
      <c r="E55" s="4">
        <v>10690</v>
      </c>
      <c r="F55" s="4">
        <v>14095</v>
      </c>
      <c r="G55" s="4">
        <v>11605</v>
      </c>
      <c r="H55" s="4">
        <v>11531</v>
      </c>
      <c r="I55" s="4">
        <v>20175</v>
      </c>
      <c r="J55" s="4">
        <v>21183</v>
      </c>
      <c r="K55" s="4">
        <v>22234</v>
      </c>
      <c r="L55" s="12">
        <f t="shared" si="0"/>
        <v>152265</v>
      </c>
    </row>
    <row r="56" spans="1:12" ht="12" customHeight="1" x14ac:dyDescent="0.2">
      <c r="A56" s="7" t="str">
        <f>'Pregnant Women Participating'!A56</f>
        <v>Isleta Pueblo, NM</v>
      </c>
      <c r="B56" s="12">
        <v>57645</v>
      </c>
      <c r="C56" s="4">
        <v>74210</v>
      </c>
      <c r="D56" s="4">
        <v>66019</v>
      </c>
      <c r="E56" s="4">
        <v>63513</v>
      </c>
      <c r="F56" s="4">
        <v>61845</v>
      </c>
      <c r="G56" s="4">
        <v>62282</v>
      </c>
      <c r="H56" s="4">
        <v>58826</v>
      </c>
      <c r="I56" s="4">
        <v>64710</v>
      </c>
      <c r="J56" s="4">
        <v>62910</v>
      </c>
      <c r="K56" s="4">
        <v>64935</v>
      </c>
      <c r="L56" s="12">
        <f t="shared" si="0"/>
        <v>636895</v>
      </c>
    </row>
    <row r="57" spans="1:12" ht="12" customHeight="1" x14ac:dyDescent="0.2">
      <c r="A57" s="7" t="str">
        <f>'Pregnant Women Participating'!A57</f>
        <v>San Felipe Pueblo, NM</v>
      </c>
      <c r="B57" s="12">
        <v>35289</v>
      </c>
      <c r="C57" s="4">
        <v>36096</v>
      </c>
      <c r="D57" s="4">
        <v>18927</v>
      </c>
      <c r="E57" s="4">
        <v>24275</v>
      </c>
      <c r="F57" s="4">
        <v>13500</v>
      </c>
      <c r="G57" s="4">
        <v>60294</v>
      </c>
      <c r="H57" s="4">
        <v>16016</v>
      </c>
      <c r="I57" s="4">
        <v>59818</v>
      </c>
      <c r="J57" s="4">
        <v>34267</v>
      </c>
      <c r="K57" s="4">
        <v>116700</v>
      </c>
      <c r="L57" s="12">
        <f t="shared" si="0"/>
        <v>415182</v>
      </c>
    </row>
    <row r="58" spans="1:12" ht="12" customHeight="1" x14ac:dyDescent="0.2">
      <c r="A58" s="7" t="str">
        <f>'Pregnant Women Participating'!A58</f>
        <v>Santo Domingo Tribe, NM</v>
      </c>
      <c r="B58" s="12">
        <v>20113</v>
      </c>
      <c r="C58" s="4">
        <v>26894</v>
      </c>
      <c r="D58" s="4">
        <v>23389</v>
      </c>
      <c r="E58" s="4">
        <v>22633</v>
      </c>
      <c r="F58" s="4">
        <v>23178</v>
      </c>
      <c r="G58" s="4">
        <v>23108</v>
      </c>
      <c r="H58" s="4">
        <v>22747</v>
      </c>
      <c r="I58" s="4">
        <v>26297</v>
      </c>
      <c r="J58" s="4">
        <v>26858</v>
      </c>
      <c r="K58" s="4">
        <v>27420</v>
      </c>
      <c r="L58" s="12">
        <f t="shared" si="0"/>
        <v>242637</v>
      </c>
    </row>
    <row r="59" spans="1:12" ht="12" customHeight="1" x14ac:dyDescent="0.2">
      <c r="A59" s="7" t="str">
        <f>'Pregnant Women Participating'!A59</f>
        <v>Zuni Pueblo, NM</v>
      </c>
      <c r="B59" s="12">
        <v>33741</v>
      </c>
      <c r="C59" s="4">
        <v>29043</v>
      </c>
      <c r="D59" s="4">
        <v>30919</v>
      </c>
      <c r="E59" s="4">
        <v>31802</v>
      </c>
      <c r="F59" s="4">
        <v>27760</v>
      </c>
      <c r="G59" s="4">
        <v>27817</v>
      </c>
      <c r="H59" s="4">
        <v>23762</v>
      </c>
      <c r="I59" s="4">
        <v>18445</v>
      </c>
      <c r="J59" s="4">
        <v>17136</v>
      </c>
      <c r="K59" s="4">
        <v>22320</v>
      </c>
      <c r="L59" s="12">
        <f t="shared" si="0"/>
        <v>262745</v>
      </c>
    </row>
    <row r="60" spans="1:12" ht="12" customHeight="1" x14ac:dyDescent="0.2">
      <c r="A60" s="7" t="str">
        <f>'Pregnant Women Participating'!A60</f>
        <v>Cherokee Nation, OK</v>
      </c>
      <c r="B60" s="12">
        <v>308768</v>
      </c>
      <c r="C60" s="4">
        <v>279352</v>
      </c>
      <c r="D60" s="4">
        <v>284339</v>
      </c>
      <c r="E60" s="4">
        <v>310551</v>
      </c>
      <c r="F60" s="4">
        <v>261103</v>
      </c>
      <c r="G60" s="4">
        <v>274845</v>
      </c>
      <c r="H60" s="4">
        <v>258521</v>
      </c>
      <c r="I60" s="4">
        <v>311115</v>
      </c>
      <c r="J60" s="4">
        <v>306389</v>
      </c>
      <c r="K60" s="4">
        <v>305712</v>
      </c>
      <c r="L60" s="12">
        <f t="shared" si="0"/>
        <v>2900695</v>
      </c>
    </row>
    <row r="61" spans="1:12" ht="12" customHeight="1" x14ac:dyDescent="0.2">
      <c r="A61" s="7" t="str">
        <f>'Pregnant Women Participating'!A61</f>
        <v>Chickasaw Nation, OK</v>
      </c>
      <c r="B61" s="12">
        <v>223162</v>
      </c>
      <c r="C61" s="4">
        <v>251905</v>
      </c>
      <c r="D61" s="4">
        <v>207413</v>
      </c>
      <c r="E61" s="4">
        <v>215791</v>
      </c>
      <c r="F61" s="4">
        <v>191289</v>
      </c>
      <c r="G61" s="4">
        <v>202148</v>
      </c>
      <c r="H61" s="4">
        <v>208991</v>
      </c>
      <c r="I61" s="4">
        <v>212770</v>
      </c>
      <c r="J61" s="4">
        <v>209978</v>
      </c>
      <c r="K61" s="4">
        <v>130509</v>
      </c>
      <c r="L61" s="12">
        <f t="shared" si="0"/>
        <v>2053956</v>
      </c>
    </row>
    <row r="62" spans="1:12" ht="12" customHeight="1" x14ac:dyDescent="0.2">
      <c r="A62" s="7" t="str">
        <f>'Pregnant Women Participating'!A62</f>
        <v>Choctaw Nation, OK</v>
      </c>
      <c r="B62" s="12">
        <v>-97590</v>
      </c>
      <c r="C62" s="4">
        <v>324176</v>
      </c>
      <c r="D62" s="4">
        <v>232701</v>
      </c>
      <c r="E62" s="4">
        <v>250927</v>
      </c>
      <c r="F62" s="4">
        <v>196181</v>
      </c>
      <c r="G62" s="4">
        <v>239139</v>
      </c>
      <c r="H62" s="4">
        <v>234910</v>
      </c>
      <c r="I62" s="4">
        <v>237034</v>
      </c>
      <c r="J62" s="4">
        <v>241909</v>
      </c>
      <c r="K62" s="4">
        <v>240578</v>
      </c>
      <c r="L62" s="12">
        <f t="shared" si="0"/>
        <v>2099965</v>
      </c>
    </row>
    <row r="63" spans="1:12" ht="12" customHeight="1" x14ac:dyDescent="0.2">
      <c r="A63" s="7" t="str">
        <f>'Pregnant Women Participating'!A63</f>
        <v>Citizen Potawatomi Nation, OK</v>
      </c>
      <c r="B63" s="12">
        <v>73544</v>
      </c>
      <c r="C63" s="4">
        <v>66529</v>
      </c>
      <c r="D63" s="4">
        <v>68562</v>
      </c>
      <c r="E63" s="4">
        <v>68355</v>
      </c>
      <c r="F63" s="4">
        <v>66553</v>
      </c>
      <c r="G63" s="4">
        <v>67273</v>
      </c>
      <c r="H63" s="4">
        <v>69606</v>
      </c>
      <c r="I63" s="4">
        <v>77765</v>
      </c>
      <c r="J63" s="4">
        <v>81473</v>
      </c>
      <c r="K63" s="4">
        <v>83397</v>
      </c>
      <c r="L63" s="12">
        <f t="shared" si="0"/>
        <v>723057</v>
      </c>
    </row>
    <row r="64" spans="1:12" ht="12" customHeight="1" x14ac:dyDescent="0.2">
      <c r="A64" s="7" t="str">
        <f>'Pregnant Women Participating'!A64</f>
        <v>Inter-Tribal Council, OK</v>
      </c>
      <c r="B64" s="12">
        <v>46760</v>
      </c>
      <c r="C64" s="4">
        <v>39923</v>
      </c>
      <c r="D64" s="4">
        <v>43484</v>
      </c>
      <c r="E64" s="4">
        <v>42582</v>
      </c>
      <c r="F64" s="4">
        <v>33593</v>
      </c>
      <c r="G64" s="4">
        <v>40229</v>
      </c>
      <c r="H64" s="4">
        <v>37867</v>
      </c>
      <c r="I64" s="4">
        <v>40708</v>
      </c>
      <c r="J64" s="4">
        <v>37553</v>
      </c>
      <c r="K64" s="4">
        <v>39073</v>
      </c>
      <c r="L64" s="12">
        <f t="shared" si="0"/>
        <v>401772</v>
      </c>
    </row>
    <row r="65" spans="1:12" ht="12" customHeight="1" x14ac:dyDescent="0.2">
      <c r="A65" s="7" t="str">
        <f>'Pregnant Women Participating'!A65</f>
        <v>Muscogee Creek Nation, OK</v>
      </c>
      <c r="B65" s="12">
        <v>105533</v>
      </c>
      <c r="C65" s="4">
        <v>109651</v>
      </c>
      <c r="D65" s="4">
        <v>126877</v>
      </c>
      <c r="E65" s="4">
        <v>129878</v>
      </c>
      <c r="F65" s="4">
        <v>130303</v>
      </c>
      <c r="G65" s="4">
        <v>116543</v>
      </c>
      <c r="H65" s="4">
        <v>118771</v>
      </c>
      <c r="I65" s="4">
        <v>87152</v>
      </c>
      <c r="J65" s="4">
        <v>82787</v>
      </c>
      <c r="K65" s="4">
        <v>91887</v>
      </c>
      <c r="L65" s="12">
        <f t="shared" si="0"/>
        <v>1099382</v>
      </c>
    </row>
    <row r="66" spans="1:12" ht="12" customHeight="1" x14ac:dyDescent="0.2">
      <c r="A66" s="7" t="str">
        <f>'Pregnant Women Participating'!A66</f>
        <v>Osage Tribal Council, OK</v>
      </c>
      <c r="B66" s="12">
        <v>106366</v>
      </c>
      <c r="C66" s="4">
        <v>118830</v>
      </c>
      <c r="D66" s="4">
        <v>161071</v>
      </c>
      <c r="E66" s="4">
        <v>184796</v>
      </c>
      <c r="F66" s="4">
        <v>120226</v>
      </c>
      <c r="G66" s="4">
        <v>98604</v>
      </c>
      <c r="H66" s="4">
        <v>176656</v>
      </c>
      <c r="I66" s="4">
        <v>128000</v>
      </c>
      <c r="J66" s="4">
        <v>150000</v>
      </c>
      <c r="K66" s="4">
        <v>135000</v>
      </c>
      <c r="L66" s="12">
        <f t="shared" si="0"/>
        <v>1379549</v>
      </c>
    </row>
    <row r="67" spans="1:12" ht="12" customHeight="1" x14ac:dyDescent="0.2">
      <c r="A67" s="7" t="str">
        <f>'Pregnant Women Participating'!A67</f>
        <v>Otoe-Missouria Tribe, OK</v>
      </c>
      <c r="B67" s="12">
        <v>30042</v>
      </c>
      <c r="C67" s="4">
        <v>28676</v>
      </c>
      <c r="D67" s="4">
        <v>28841</v>
      </c>
      <c r="E67" s="4">
        <v>27859</v>
      </c>
      <c r="F67" s="4">
        <v>26270</v>
      </c>
      <c r="G67" s="4">
        <v>28097</v>
      </c>
      <c r="H67" s="4">
        <v>27702</v>
      </c>
      <c r="I67" s="4">
        <v>23359</v>
      </c>
      <c r="J67" s="4">
        <v>24684</v>
      </c>
      <c r="K67" s="4">
        <v>23870</v>
      </c>
      <c r="L67" s="12">
        <f t="shared" si="0"/>
        <v>269400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181107</v>
      </c>
      <c r="C68" s="4">
        <v>195514</v>
      </c>
      <c r="D68" s="4">
        <v>269003</v>
      </c>
      <c r="E68" s="4">
        <v>219559</v>
      </c>
      <c r="F68" s="4">
        <v>198835</v>
      </c>
      <c r="G68" s="4">
        <v>212866</v>
      </c>
      <c r="H68" s="4">
        <v>224935</v>
      </c>
      <c r="I68" s="4">
        <v>231617</v>
      </c>
      <c r="J68" s="4">
        <v>222658</v>
      </c>
      <c r="K68" s="4">
        <v>240000</v>
      </c>
      <c r="L68" s="12">
        <f t="shared" si="0"/>
        <v>2196094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49862166</v>
      </c>
      <c r="C69" s="14">
        <v>74341388</v>
      </c>
      <c r="D69" s="14">
        <v>74577643</v>
      </c>
      <c r="E69" s="14">
        <v>69481335</v>
      </c>
      <c r="F69" s="14">
        <v>68248580</v>
      </c>
      <c r="G69" s="14">
        <v>69371825</v>
      </c>
      <c r="H69" s="14">
        <v>69937150</v>
      </c>
      <c r="I69" s="14">
        <v>71698770</v>
      </c>
      <c r="J69" s="14">
        <v>74852424</v>
      </c>
      <c r="K69" s="14">
        <v>114951296</v>
      </c>
      <c r="L69" s="15">
        <f t="shared" si="0"/>
        <v>737322577</v>
      </c>
    </row>
    <row r="70" spans="1:12" ht="12" customHeight="1" x14ac:dyDescent="0.2">
      <c r="A70" s="7" t="str">
        <f>'Pregnant Women Participating'!A70</f>
        <v>Colorado</v>
      </c>
      <c r="B70" s="12">
        <v>5621062</v>
      </c>
      <c r="C70" s="4">
        <v>5316237</v>
      </c>
      <c r="D70" s="4">
        <v>5327772</v>
      </c>
      <c r="E70" s="4">
        <v>5430037</v>
      </c>
      <c r="F70" s="4">
        <v>5222263</v>
      </c>
      <c r="G70" s="4">
        <v>5298408</v>
      </c>
      <c r="H70" s="4">
        <v>5333221</v>
      </c>
      <c r="I70" s="4">
        <v>5452806</v>
      </c>
      <c r="J70" s="4">
        <v>5510846</v>
      </c>
      <c r="K70" s="4">
        <v>5498286</v>
      </c>
      <c r="L70" s="12">
        <f t="shared" si="0"/>
        <v>54010938</v>
      </c>
    </row>
    <row r="71" spans="1:12" ht="12" customHeight="1" x14ac:dyDescent="0.2">
      <c r="A71" s="7" t="str">
        <f>'Pregnant Women Participating'!A71</f>
        <v>Kansas</v>
      </c>
      <c r="B71" s="12">
        <v>2039207</v>
      </c>
      <c r="C71" s="4">
        <v>3534677</v>
      </c>
      <c r="D71" s="4">
        <v>2527640</v>
      </c>
      <c r="E71" s="4">
        <v>2679538</v>
      </c>
      <c r="F71" s="4">
        <v>2441632</v>
      </c>
      <c r="G71" s="4">
        <v>2577865</v>
      </c>
      <c r="H71" s="4">
        <v>2785159</v>
      </c>
      <c r="I71" s="4">
        <v>2701849</v>
      </c>
      <c r="J71" s="4">
        <v>2803431</v>
      </c>
      <c r="K71" s="4">
        <v>2735588</v>
      </c>
      <c r="L71" s="12">
        <f t="shared" si="0"/>
        <v>26826586</v>
      </c>
    </row>
    <row r="72" spans="1:12" ht="12" customHeight="1" x14ac:dyDescent="0.2">
      <c r="A72" s="7" t="str">
        <f>'Pregnant Women Participating'!A72</f>
        <v>Missouri</v>
      </c>
      <c r="B72" s="12">
        <v>540791</v>
      </c>
      <c r="C72" s="4">
        <v>398460</v>
      </c>
      <c r="D72" s="4">
        <v>7393492</v>
      </c>
      <c r="E72" s="4">
        <v>6769188</v>
      </c>
      <c r="F72" s="4">
        <v>5124576</v>
      </c>
      <c r="G72" s="4">
        <v>4641377</v>
      </c>
      <c r="H72" s="4">
        <v>4794897</v>
      </c>
      <c r="I72" s="4">
        <v>4893422</v>
      </c>
      <c r="J72" s="4">
        <v>5221569</v>
      </c>
      <c r="K72" s="4">
        <v>4904864</v>
      </c>
      <c r="L72" s="12">
        <f t="shared" si="0"/>
        <v>44682636</v>
      </c>
    </row>
    <row r="73" spans="1:12" ht="12" customHeight="1" x14ac:dyDescent="0.2">
      <c r="A73" s="7" t="str">
        <f>'Pregnant Women Participating'!A73</f>
        <v>Montana</v>
      </c>
      <c r="B73" s="12">
        <v>676538</v>
      </c>
      <c r="C73" s="4">
        <v>738203</v>
      </c>
      <c r="D73" s="4">
        <v>766344</v>
      </c>
      <c r="E73" s="4">
        <v>734510</v>
      </c>
      <c r="F73" s="4">
        <v>885881</v>
      </c>
      <c r="G73" s="4">
        <v>404356</v>
      </c>
      <c r="H73" s="4">
        <v>771424</v>
      </c>
      <c r="I73" s="4">
        <v>741327</v>
      </c>
      <c r="J73" s="4">
        <v>771962</v>
      </c>
      <c r="K73" s="4">
        <v>685279</v>
      </c>
      <c r="L73" s="12">
        <f t="shared" si="0"/>
        <v>7175824</v>
      </c>
    </row>
    <row r="74" spans="1:12" ht="12" customHeight="1" x14ac:dyDescent="0.2">
      <c r="A74" s="7" t="str">
        <f>'Pregnant Women Participating'!A74</f>
        <v>Nebraska</v>
      </c>
      <c r="B74" s="12">
        <v>2096674</v>
      </c>
      <c r="C74" s="4">
        <v>1926163</v>
      </c>
      <c r="D74" s="4">
        <v>2155346</v>
      </c>
      <c r="E74" s="4">
        <v>2168020</v>
      </c>
      <c r="F74" s="4">
        <v>2043622</v>
      </c>
      <c r="G74" s="4">
        <v>2120664</v>
      </c>
      <c r="H74" s="4">
        <v>2107590</v>
      </c>
      <c r="I74" s="4">
        <v>2242075</v>
      </c>
      <c r="J74" s="4">
        <v>2120613</v>
      </c>
      <c r="K74" s="4">
        <v>2154757</v>
      </c>
      <c r="L74" s="12">
        <f t="shared" si="0"/>
        <v>21135524</v>
      </c>
    </row>
    <row r="75" spans="1:12" ht="12" customHeight="1" x14ac:dyDescent="0.2">
      <c r="A75" s="7" t="str">
        <f>'Pregnant Women Participating'!A75</f>
        <v>North Dakota</v>
      </c>
      <c r="B75" s="12">
        <v>151753</v>
      </c>
      <c r="C75" s="4">
        <v>594246</v>
      </c>
      <c r="D75" s="4">
        <v>870022</v>
      </c>
      <c r="E75" s="4">
        <v>580050</v>
      </c>
      <c r="F75" s="4">
        <v>791711</v>
      </c>
      <c r="G75" s="4">
        <v>502565</v>
      </c>
      <c r="H75" s="4">
        <v>598987</v>
      </c>
      <c r="I75" s="4">
        <v>635055</v>
      </c>
      <c r="J75" s="4">
        <v>915277</v>
      </c>
      <c r="K75" s="4">
        <v>368976</v>
      </c>
      <c r="L75" s="12">
        <f t="shared" si="0"/>
        <v>6008642</v>
      </c>
    </row>
    <row r="76" spans="1:12" ht="12" customHeight="1" x14ac:dyDescent="0.2">
      <c r="A76" s="7" t="str">
        <f>'Pregnant Women Participating'!A76</f>
        <v>South Dakota</v>
      </c>
      <c r="B76" s="12">
        <v>416077</v>
      </c>
      <c r="C76" s="4">
        <v>935955</v>
      </c>
      <c r="D76" s="4">
        <v>732754</v>
      </c>
      <c r="E76" s="4">
        <v>789834</v>
      </c>
      <c r="F76" s="4">
        <v>642791</v>
      </c>
      <c r="G76" s="4">
        <v>768940</v>
      </c>
      <c r="H76" s="4">
        <v>772660</v>
      </c>
      <c r="I76" s="4">
        <v>817575</v>
      </c>
      <c r="J76" s="4">
        <v>776374</v>
      </c>
      <c r="K76" s="4">
        <v>799337</v>
      </c>
      <c r="L76" s="12">
        <f t="shared" si="0"/>
        <v>7452297</v>
      </c>
    </row>
    <row r="77" spans="1:12" ht="12" customHeight="1" x14ac:dyDescent="0.2">
      <c r="A77" s="7" t="str">
        <f>'Pregnant Women Participating'!A77</f>
        <v>Wyoming</v>
      </c>
      <c r="B77" s="12">
        <v>363927</v>
      </c>
      <c r="C77" s="4">
        <v>545126</v>
      </c>
      <c r="D77" s="4">
        <v>563574</v>
      </c>
      <c r="E77" s="4">
        <v>348371</v>
      </c>
      <c r="F77" s="4">
        <v>452206</v>
      </c>
      <c r="G77" s="4">
        <v>469068</v>
      </c>
      <c r="H77" s="4">
        <v>468550</v>
      </c>
      <c r="I77" s="4">
        <v>488601</v>
      </c>
      <c r="J77" s="4">
        <v>483377</v>
      </c>
      <c r="K77" s="4">
        <v>475496</v>
      </c>
      <c r="L77" s="12">
        <f t="shared" si="0"/>
        <v>4658296</v>
      </c>
    </row>
    <row r="78" spans="1:12" ht="12" customHeight="1" x14ac:dyDescent="0.2">
      <c r="A78" s="7" t="str">
        <f>'Pregnant Women Participating'!A78</f>
        <v>Ute Mountain Ute Tribe, CO</v>
      </c>
      <c r="B78" s="12">
        <v>10418</v>
      </c>
      <c r="C78" s="4">
        <v>8692</v>
      </c>
      <c r="D78" s="4">
        <v>9603</v>
      </c>
      <c r="E78" s="4">
        <v>8936</v>
      </c>
      <c r="F78" s="4">
        <v>8596</v>
      </c>
      <c r="G78" s="4">
        <v>8848</v>
      </c>
      <c r="H78" s="4">
        <v>8793</v>
      </c>
      <c r="I78" s="4">
        <v>9813</v>
      </c>
      <c r="J78" s="4">
        <v>10038</v>
      </c>
      <c r="K78" s="4">
        <v>10227</v>
      </c>
      <c r="L78" s="12">
        <f t="shared" si="0"/>
        <v>93964</v>
      </c>
    </row>
    <row r="79" spans="1:12" ht="12" customHeight="1" x14ac:dyDescent="0.2">
      <c r="A79" s="7" t="str">
        <f>'Pregnant Women Participating'!A79</f>
        <v>Omaha Sioux, NE</v>
      </c>
      <c r="B79" s="12">
        <v>16012</v>
      </c>
      <c r="C79" s="4">
        <v>14102</v>
      </c>
      <c r="D79" s="4">
        <v>14766</v>
      </c>
      <c r="E79" s="4">
        <v>14571</v>
      </c>
      <c r="F79" s="4">
        <v>11515</v>
      </c>
      <c r="G79" s="4">
        <v>13304</v>
      </c>
      <c r="H79" s="4">
        <v>13821</v>
      </c>
      <c r="I79" s="4">
        <v>15154</v>
      </c>
      <c r="J79" s="4">
        <v>13388</v>
      </c>
      <c r="K79" s="4">
        <v>16077</v>
      </c>
      <c r="L79" s="12">
        <f t="shared" si="0"/>
        <v>142710</v>
      </c>
    </row>
    <row r="80" spans="1:12" ht="12" customHeight="1" x14ac:dyDescent="0.2">
      <c r="A80" s="7" t="str">
        <f>'Pregnant Women Participating'!A80</f>
        <v>Santee Sioux, NE</v>
      </c>
      <c r="B80" s="12">
        <v>6163</v>
      </c>
      <c r="C80" s="4">
        <v>4662</v>
      </c>
      <c r="D80" s="4">
        <v>5880</v>
      </c>
      <c r="E80" s="4">
        <v>5591</v>
      </c>
      <c r="F80" s="4">
        <v>6185</v>
      </c>
      <c r="G80" s="4">
        <v>4499</v>
      </c>
      <c r="H80" s="4">
        <v>4069</v>
      </c>
      <c r="I80" s="4">
        <v>5171</v>
      </c>
      <c r="J80" s="4">
        <v>4907</v>
      </c>
      <c r="K80" s="4">
        <v>4629</v>
      </c>
      <c r="L80" s="12">
        <f t="shared" si="0"/>
        <v>51756</v>
      </c>
    </row>
    <row r="81" spans="1:12" ht="12" customHeight="1" x14ac:dyDescent="0.2">
      <c r="A81" s="7" t="str">
        <f>'Pregnant Women Participating'!A81</f>
        <v>Winnebago Tribe, NE</v>
      </c>
      <c r="B81" s="12">
        <v>8313</v>
      </c>
      <c r="C81" s="4">
        <v>6679</v>
      </c>
      <c r="D81" s="4">
        <v>7610</v>
      </c>
      <c r="E81" s="4">
        <v>7673</v>
      </c>
      <c r="F81" s="4">
        <v>6944</v>
      </c>
      <c r="G81" s="4">
        <v>8668</v>
      </c>
      <c r="H81" s="4">
        <v>8145</v>
      </c>
      <c r="I81" s="4">
        <v>8974</v>
      </c>
      <c r="J81" s="4">
        <v>9236</v>
      </c>
      <c r="K81" s="4">
        <v>9608</v>
      </c>
      <c r="L81" s="12">
        <f t="shared" si="0"/>
        <v>81850</v>
      </c>
    </row>
    <row r="82" spans="1:12" ht="12" customHeight="1" x14ac:dyDescent="0.2">
      <c r="A82" s="7" t="str">
        <f>'Pregnant Women Participating'!A82</f>
        <v>Standing Rock Sioux Tribe, ND</v>
      </c>
      <c r="B82" s="12">
        <v>16957</v>
      </c>
      <c r="C82" s="4">
        <v>17788</v>
      </c>
      <c r="D82" s="4">
        <v>14855</v>
      </c>
      <c r="E82" s="4">
        <v>16003</v>
      </c>
      <c r="F82" s="4">
        <v>15260</v>
      </c>
      <c r="G82" s="4">
        <v>4112</v>
      </c>
      <c r="H82" s="4">
        <v>14739</v>
      </c>
      <c r="I82" s="4">
        <v>15416</v>
      </c>
      <c r="J82" s="4">
        <v>12355</v>
      </c>
      <c r="K82" s="4">
        <v>15239</v>
      </c>
      <c r="L82" s="12">
        <f t="shared" si="0"/>
        <v>142724</v>
      </c>
    </row>
    <row r="83" spans="1:12" ht="12" customHeight="1" x14ac:dyDescent="0.2">
      <c r="A83" s="7" t="str">
        <f>'Pregnant Women Participating'!A83</f>
        <v>Three Affiliated Tribes, ND</v>
      </c>
      <c r="B83" s="12">
        <v>7268</v>
      </c>
      <c r="C83" s="4">
        <v>7110</v>
      </c>
      <c r="D83" s="4">
        <v>6647</v>
      </c>
      <c r="E83" s="4">
        <v>8192</v>
      </c>
      <c r="F83" s="4">
        <v>8252</v>
      </c>
      <c r="G83" s="4">
        <v>8491</v>
      </c>
      <c r="H83" s="4">
        <v>8439</v>
      </c>
      <c r="I83" s="4">
        <v>6901</v>
      </c>
      <c r="J83" s="4">
        <v>7648</v>
      </c>
      <c r="K83" s="4">
        <v>8072</v>
      </c>
      <c r="L83" s="12">
        <f t="shared" si="0"/>
        <v>77020</v>
      </c>
    </row>
    <row r="84" spans="1:12" ht="12" customHeight="1" x14ac:dyDescent="0.2">
      <c r="A84" s="7" t="str">
        <f>'Pregnant Women Participating'!A84</f>
        <v>Cheyenne River Sioux, SD</v>
      </c>
      <c r="B84" s="12">
        <v>38599</v>
      </c>
      <c r="C84" s="4">
        <v>31563</v>
      </c>
      <c r="D84" s="4">
        <v>38064</v>
      </c>
      <c r="E84" s="4">
        <v>35823</v>
      </c>
      <c r="F84" s="4">
        <v>36629</v>
      </c>
      <c r="G84" s="4">
        <v>38931</v>
      </c>
      <c r="H84" s="4">
        <v>72786</v>
      </c>
      <c r="I84" s="4">
        <v>72786</v>
      </c>
      <c r="J84" s="4">
        <v>72790</v>
      </c>
      <c r="K84" s="4">
        <v>72788</v>
      </c>
      <c r="L84" s="12">
        <f t="shared" si="0"/>
        <v>510759</v>
      </c>
    </row>
    <row r="85" spans="1:12" ht="12" customHeight="1" x14ac:dyDescent="0.2">
      <c r="A85" s="7" t="str">
        <f>'Pregnant Women Participating'!A85</f>
        <v>Rosebud Sioux, SD</v>
      </c>
      <c r="B85" s="12">
        <v>54300</v>
      </c>
      <c r="C85" s="4">
        <v>24261</v>
      </c>
      <c r="D85" s="4">
        <v>59422</v>
      </c>
      <c r="E85" s="4">
        <v>63345</v>
      </c>
      <c r="F85" s="4">
        <v>58187</v>
      </c>
      <c r="G85" s="4">
        <v>61899</v>
      </c>
      <c r="H85" s="4">
        <v>60978</v>
      </c>
      <c r="I85" s="4">
        <v>68501</v>
      </c>
      <c r="J85" s="4">
        <v>62595</v>
      </c>
      <c r="K85" s="4">
        <v>63959</v>
      </c>
      <c r="L85" s="12">
        <f t="shared" si="0"/>
        <v>577447</v>
      </c>
    </row>
    <row r="86" spans="1:12" ht="12" customHeight="1" x14ac:dyDescent="0.2">
      <c r="A86" s="7" t="str">
        <f>'Pregnant Women Participating'!A86</f>
        <v>Northern Arapahoe, WY</v>
      </c>
      <c r="B86" s="12">
        <v>15702</v>
      </c>
      <c r="C86" s="4">
        <v>15114</v>
      </c>
      <c r="D86" s="4">
        <v>15273</v>
      </c>
      <c r="E86" s="4">
        <v>15054</v>
      </c>
      <c r="F86" s="4">
        <v>13739</v>
      </c>
      <c r="G86" s="4">
        <v>13176</v>
      </c>
      <c r="H86" s="4">
        <v>16167</v>
      </c>
      <c r="I86" s="4">
        <v>16549</v>
      </c>
      <c r="J86" s="4">
        <v>16081</v>
      </c>
      <c r="K86" s="4">
        <v>16554</v>
      </c>
      <c r="L86" s="12">
        <f t="shared" si="0"/>
        <v>153409</v>
      </c>
    </row>
    <row r="87" spans="1:12" ht="12" customHeight="1" x14ac:dyDescent="0.2">
      <c r="A87" s="7" t="str">
        <f>'Pregnant Women Participating'!A87</f>
        <v>Shoshone Tribe, WY</v>
      </c>
      <c r="B87" s="12">
        <v>7161</v>
      </c>
      <c r="C87" s="4">
        <v>6355</v>
      </c>
      <c r="D87" s="4">
        <v>6029</v>
      </c>
      <c r="E87" s="4">
        <v>6122</v>
      </c>
      <c r="F87" s="4">
        <v>6250</v>
      </c>
      <c r="G87" s="4">
        <v>6513</v>
      </c>
      <c r="H87" s="4">
        <v>9303</v>
      </c>
      <c r="I87" s="4">
        <v>7420</v>
      </c>
      <c r="J87" s="4">
        <v>7501</v>
      </c>
      <c r="K87" s="4">
        <v>9103</v>
      </c>
      <c r="L87" s="12">
        <f t="shared" si="0"/>
        <v>71757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12086922</v>
      </c>
      <c r="C88" s="14">
        <v>14125393</v>
      </c>
      <c r="D88" s="14">
        <v>20515093</v>
      </c>
      <c r="E88" s="14">
        <v>19680858</v>
      </c>
      <c r="F88" s="14">
        <v>17776239</v>
      </c>
      <c r="G88" s="14">
        <v>16951684</v>
      </c>
      <c r="H88" s="14">
        <v>17849728</v>
      </c>
      <c r="I88" s="14">
        <v>18199395</v>
      </c>
      <c r="J88" s="14">
        <v>18819988</v>
      </c>
      <c r="K88" s="14">
        <v>17848839</v>
      </c>
      <c r="L88" s="15">
        <f t="shared" si="0"/>
        <v>173854139</v>
      </c>
    </row>
    <row r="89" spans="1:12" ht="12" customHeight="1" x14ac:dyDescent="0.2">
      <c r="A89" s="8" t="str">
        <f>'Pregnant Women Participating'!A89</f>
        <v>Alaska</v>
      </c>
      <c r="B89" s="12">
        <v>847542</v>
      </c>
      <c r="C89" s="4">
        <v>1069029</v>
      </c>
      <c r="D89" s="4">
        <v>811031</v>
      </c>
      <c r="E89" s="4">
        <v>962875</v>
      </c>
      <c r="F89" s="4">
        <v>795783</v>
      </c>
      <c r="G89" s="4">
        <v>772094</v>
      </c>
      <c r="H89" s="4">
        <v>812693</v>
      </c>
      <c r="I89" s="4">
        <v>1172498</v>
      </c>
      <c r="J89" s="4">
        <v>1147223</v>
      </c>
      <c r="K89" s="4">
        <v>1094239</v>
      </c>
      <c r="L89" s="12">
        <f t="shared" si="0"/>
        <v>9485007</v>
      </c>
    </row>
    <row r="90" spans="1:12" ht="12" customHeight="1" x14ac:dyDescent="0.2">
      <c r="A90" s="8" t="str">
        <f>'Pregnant Women Participating'!A90</f>
        <v>American Samoa</v>
      </c>
      <c r="B90" s="12">
        <v>410356</v>
      </c>
      <c r="C90" s="4">
        <v>399994</v>
      </c>
      <c r="D90" s="4">
        <v>398644</v>
      </c>
      <c r="E90" s="4">
        <v>404986</v>
      </c>
      <c r="F90" s="4">
        <v>403114</v>
      </c>
      <c r="G90" s="4">
        <v>391630</v>
      </c>
      <c r="H90" s="4">
        <v>422988</v>
      </c>
      <c r="I90" s="4">
        <v>414548</v>
      </c>
      <c r="J90" s="4">
        <v>399934</v>
      </c>
      <c r="K90" s="4">
        <v>414390</v>
      </c>
      <c r="L90" s="12">
        <f t="shared" si="0"/>
        <v>4060584</v>
      </c>
    </row>
    <row r="91" spans="1:12" ht="12" customHeight="1" x14ac:dyDescent="0.2">
      <c r="A91" s="8" t="str">
        <f>'Pregnant Women Participating'!A91</f>
        <v>California</v>
      </c>
      <c r="B91" s="12">
        <v>68144124</v>
      </c>
      <c r="C91" s="4">
        <v>68323244</v>
      </c>
      <c r="D91" s="4">
        <v>56855669</v>
      </c>
      <c r="E91" s="4">
        <v>81521724</v>
      </c>
      <c r="F91" s="4">
        <v>66224009</v>
      </c>
      <c r="G91" s="4">
        <v>67827130</v>
      </c>
      <c r="H91" s="4">
        <v>67093529</v>
      </c>
      <c r="I91" s="4">
        <v>64138687</v>
      </c>
      <c r="J91" s="4">
        <v>64191734</v>
      </c>
      <c r="K91" s="4">
        <v>73833521</v>
      </c>
      <c r="L91" s="12">
        <f t="shared" si="0"/>
        <v>678153371</v>
      </c>
    </row>
    <row r="92" spans="1:12" ht="12" customHeight="1" x14ac:dyDescent="0.2">
      <c r="A92" s="8" t="str">
        <f>'Pregnant Women Participating'!A92</f>
        <v>Guam</v>
      </c>
      <c r="B92" s="12">
        <v>538714</v>
      </c>
      <c r="C92" s="4">
        <v>446348</v>
      </c>
      <c r="D92" s="4">
        <v>493395</v>
      </c>
      <c r="E92" s="4">
        <v>531669</v>
      </c>
      <c r="F92" s="4">
        <v>467484</v>
      </c>
      <c r="G92" s="4">
        <v>537876</v>
      </c>
      <c r="H92" s="4">
        <v>453707</v>
      </c>
      <c r="I92" s="4">
        <v>554089</v>
      </c>
      <c r="J92" s="4">
        <v>552625</v>
      </c>
      <c r="K92" s="4">
        <v>498536</v>
      </c>
      <c r="L92" s="12">
        <f t="shared" si="0"/>
        <v>5074443</v>
      </c>
    </row>
    <row r="93" spans="1:12" ht="12" customHeight="1" x14ac:dyDescent="0.2">
      <c r="A93" s="8" t="str">
        <f>'Pregnant Women Participating'!A93</f>
        <v>Hawaii</v>
      </c>
      <c r="B93" s="12">
        <v>1687556</v>
      </c>
      <c r="C93" s="4">
        <v>1785211</v>
      </c>
      <c r="D93" s="4">
        <v>2244474</v>
      </c>
      <c r="E93" s="4">
        <v>1986078</v>
      </c>
      <c r="F93" s="4">
        <v>1831024</v>
      </c>
      <c r="G93" s="4">
        <v>1915250</v>
      </c>
      <c r="H93" s="4">
        <v>1991141</v>
      </c>
      <c r="I93" s="4">
        <v>1870814</v>
      </c>
      <c r="J93" s="4">
        <v>1891830</v>
      </c>
      <c r="K93" s="4">
        <v>1934658</v>
      </c>
      <c r="L93" s="12">
        <f t="shared" si="0"/>
        <v>19138036</v>
      </c>
    </row>
    <row r="94" spans="1:12" ht="12" customHeight="1" x14ac:dyDescent="0.2">
      <c r="A94" s="8" t="str">
        <f>'Pregnant Women Participating'!A94</f>
        <v>Idaho</v>
      </c>
      <c r="B94" s="12">
        <v>1768582</v>
      </c>
      <c r="C94" s="4">
        <v>1702288</v>
      </c>
      <c r="D94" s="4">
        <v>1765164</v>
      </c>
      <c r="E94" s="4">
        <v>1783756</v>
      </c>
      <c r="F94" s="4">
        <v>1732069</v>
      </c>
      <c r="G94" s="4">
        <v>1769766</v>
      </c>
      <c r="H94" s="4">
        <v>1692639</v>
      </c>
      <c r="I94" s="4">
        <v>1793795</v>
      </c>
      <c r="J94" s="4">
        <v>1779466</v>
      </c>
      <c r="K94" s="4">
        <v>1796861</v>
      </c>
      <c r="L94" s="12">
        <f t="shared" si="0"/>
        <v>17584386</v>
      </c>
    </row>
    <row r="95" spans="1:12" ht="12" customHeight="1" x14ac:dyDescent="0.2">
      <c r="A95" s="8" t="str">
        <f>'Pregnant Women Participating'!A95</f>
        <v>Nevada</v>
      </c>
      <c r="B95" s="12">
        <v>3739847</v>
      </c>
      <c r="C95" s="4">
        <v>3551268</v>
      </c>
      <c r="D95" s="4">
        <v>3603943</v>
      </c>
      <c r="E95" s="4">
        <v>3732781</v>
      </c>
      <c r="F95" s="4">
        <v>3381374</v>
      </c>
      <c r="G95" s="4">
        <v>3462201</v>
      </c>
      <c r="H95" s="4">
        <v>3609284</v>
      </c>
      <c r="I95" s="4">
        <v>3688121</v>
      </c>
      <c r="J95" s="4">
        <v>3670080</v>
      </c>
      <c r="K95" s="4">
        <v>3546211</v>
      </c>
      <c r="L95" s="12">
        <f t="shared" si="0"/>
        <v>35985110</v>
      </c>
    </row>
    <row r="96" spans="1:12" ht="12" customHeight="1" x14ac:dyDescent="0.2">
      <c r="A96" s="8" t="str">
        <f>'Pregnant Women Participating'!A96</f>
        <v>Oregon</v>
      </c>
      <c r="B96" s="12">
        <v>1619525</v>
      </c>
      <c r="C96" s="4">
        <v>4079793</v>
      </c>
      <c r="D96" s="4">
        <v>4821219</v>
      </c>
      <c r="E96" s="4">
        <v>5073900</v>
      </c>
      <c r="F96" s="4">
        <v>4856594</v>
      </c>
      <c r="G96" s="4">
        <v>4725205</v>
      </c>
      <c r="H96" s="4">
        <v>5303709</v>
      </c>
      <c r="I96" s="4">
        <v>4526120</v>
      </c>
      <c r="J96" s="4">
        <v>4869459</v>
      </c>
      <c r="K96" s="4">
        <v>5282541</v>
      </c>
      <c r="L96" s="12">
        <f t="shared" si="0"/>
        <v>45158065</v>
      </c>
    </row>
    <row r="97" spans="1:12" ht="12" customHeight="1" x14ac:dyDescent="0.2">
      <c r="A97" s="8" t="str">
        <f>'Pregnant Women Participating'!A97</f>
        <v>Washington</v>
      </c>
      <c r="B97" s="12">
        <v>2744502</v>
      </c>
      <c r="C97" s="4">
        <v>6195515</v>
      </c>
      <c r="D97" s="4">
        <v>10828785</v>
      </c>
      <c r="E97" s="4">
        <v>8034751</v>
      </c>
      <c r="F97" s="4">
        <v>7061430</v>
      </c>
      <c r="G97" s="4">
        <v>8687704</v>
      </c>
      <c r="H97" s="4">
        <v>8036142</v>
      </c>
      <c r="I97" s="4">
        <v>8661844</v>
      </c>
      <c r="J97" s="4">
        <v>8993098</v>
      </c>
      <c r="K97" s="4">
        <v>8863267</v>
      </c>
      <c r="L97" s="12">
        <f t="shared" si="0"/>
        <v>78107038</v>
      </c>
    </row>
    <row r="98" spans="1:12" ht="12" customHeight="1" x14ac:dyDescent="0.2">
      <c r="A98" s="8" t="str">
        <f>'Pregnant Women Participating'!A98</f>
        <v>Northern Marianas</v>
      </c>
      <c r="B98" s="12">
        <v>186374</v>
      </c>
      <c r="C98" s="4">
        <v>249394</v>
      </c>
      <c r="D98" s="4">
        <v>213456</v>
      </c>
      <c r="E98" s="4">
        <v>214420</v>
      </c>
      <c r="F98" s="4">
        <v>213528</v>
      </c>
      <c r="G98" s="4">
        <v>205977</v>
      </c>
      <c r="H98" s="4">
        <v>201698</v>
      </c>
      <c r="I98" s="4">
        <v>202879</v>
      </c>
      <c r="J98" s="4">
        <v>208236</v>
      </c>
      <c r="K98" s="4">
        <v>203241</v>
      </c>
      <c r="L98" s="12">
        <f t="shared" si="0"/>
        <v>2099203</v>
      </c>
    </row>
    <row r="99" spans="1:12" ht="12" customHeight="1" x14ac:dyDescent="0.2">
      <c r="A99" s="8" t="str">
        <f>'Pregnant Women Participating'!A99</f>
        <v>Inter-Tribal Council, NV</v>
      </c>
      <c r="B99" s="12">
        <v>23929</v>
      </c>
      <c r="C99" s="4">
        <v>19943</v>
      </c>
      <c r="D99" s="4">
        <v>21929</v>
      </c>
      <c r="E99" s="4">
        <v>26932</v>
      </c>
      <c r="F99" s="4">
        <v>20564</v>
      </c>
      <c r="G99" s="4">
        <v>23372</v>
      </c>
      <c r="H99" s="4">
        <v>23582</v>
      </c>
      <c r="I99" s="4">
        <v>22466</v>
      </c>
      <c r="J99" s="4">
        <v>30094</v>
      </c>
      <c r="K99" s="4">
        <v>20730</v>
      </c>
      <c r="L99" s="12">
        <f t="shared" si="0"/>
        <v>233541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81711051</v>
      </c>
      <c r="C100" s="14">
        <v>87822027</v>
      </c>
      <c r="D100" s="14">
        <v>82057709</v>
      </c>
      <c r="E100" s="14">
        <v>104273872</v>
      </c>
      <c r="F100" s="14">
        <v>86986973</v>
      </c>
      <c r="G100" s="14">
        <v>90318205</v>
      </c>
      <c r="H100" s="14">
        <v>89641112</v>
      </c>
      <c r="I100" s="14">
        <v>87045861</v>
      </c>
      <c r="J100" s="14">
        <v>87733779</v>
      </c>
      <c r="K100" s="14">
        <v>97488195</v>
      </c>
      <c r="L100" s="15">
        <f t="shared" si="0"/>
        <v>895078784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343061329</v>
      </c>
      <c r="C101" s="23">
        <v>434794780</v>
      </c>
      <c r="D101" s="23">
        <v>438390920</v>
      </c>
      <c r="E101" s="23">
        <v>446222146</v>
      </c>
      <c r="F101" s="23">
        <v>408348847</v>
      </c>
      <c r="G101" s="23">
        <v>425833956</v>
      </c>
      <c r="H101" s="23">
        <v>422428284</v>
      </c>
      <c r="I101" s="23">
        <v>422903987</v>
      </c>
      <c r="J101" s="23">
        <v>429760070</v>
      </c>
      <c r="K101" s="23">
        <v>478881862</v>
      </c>
      <c r="L101" s="22">
        <f t="shared" si="0"/>
        <v>4250626181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1" width="11.7109375" style="3" customWidth="1"/>
    <col min="12" max="12" width="13.7109375" style="3" customWidth="1"/>
    <col min="13" max="16384" width="9.140625" style="3"/>
  </cols>
  <sheetData>
    <row r="1" spans="1:12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24" customHeight="1" x14ac:dyDescent="0.2">
      <c r="A5" s="6" t="s">
        <v>8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8">
        <f>DATE(RIGHT(A2,4),7,1)</f>
        <v>46204</v>
      </c>
      <c r="L5" s="11" t="s">
        <v>31</v>
      </c>
    </row>
    <row r="6" spans="1:12" ht="12" customHeight="1" x14ac:dyDescent="0.2">
      <c r="A6" s="7" t="str">
        <f>'Pregnant Women Participating'!A6</f>
        <v>Connecticut</v>
      </c>
      <c r="B6" s="12">
        <v>2317130</v>
      </c>
      <c r="C6" s="4">
        <v>1225552</v>
      </c>
      <c r="D6" s="4">
        <v>0</v>
      </c>
      <c r="E6" s="4">
        <v>1092555</v>
      </c>
      <c r="F6" s="4">
        <v>1163915</v>
      </c>
      <c r="G6" s="4">
        <v>1137210</v>
      </c>
      <c r="H6" s="4">
        <v>1004285</v>
      </c>
      <c r="I6" s="4">
        <v>1175715</v>
      </c>
      <c r="J6" s="4">
        <v>1071974</v>
      </c>
      <c r="K6" s="4">
        <v>1190662</v>
      </c>
      <c r="L6" s="12">
        <f t="shared" ref="L6:L101" si="0">IF(SUM(B6:K6)&gt;0,SUM(B6:K6)," ")</f>
        <v>11378998</v>
      </c>
    </row>
    <row r="7" spans="1:12" ht="12" customHeight="1" x14ac:dyDescent="0.2">
      <c r="A7" s="7" t="str">
        <f>'Pregnant Women Participating'!A7</f>
        <v>Maine</v>
      </c>
      <c r="B7" s="12">
        <v>351460</v>
      </c>
      <c r="C7" s="4">
        <v>346704</v>
      </c>
      <c r="D7" s="4">
        <v>364792</v>
      </c>
      <c r="E7" s="4">
        <v>330241</v>
      </c>
      <c r="F7" s="4">
        <v>343794</v>
      </c>
      <c r="G7" s="4">
        <v>373336</v>
      </c>
      <c r="H7" s="4">
        <v>314772</v>
      </c>
      <c r="I7" s="4">
        <v>351516</v>
      </c>
      <c r="J7" s="4">
        <v>326026</v>
      </c>
      <c r="K7" s="4">
        <v>371322</v>
      </c>
      <c r="L7" s="12">
        <f t="shared" si="0"/>
        <v>3473963</v>
      </c>
    </row>
    <row r="8" spans="1:12" ht="12" customHeight="1" x14ac:dyDescent="0.2">
      <c r="A8" s="7" t="str">
        <f>'Pregnant Women Participating'!A8</f>
        <v>Massachusetts</v>
      </c>
      <c r="B8" s="12">
        <v>4716967</v>
      </c>
      <c r="C8" s="4">
        <v>0</v>
      </c>
      <c r="D8" s="4">
        <v>2451912</v>
      </c>
      <c r="E8" s="4">
        <v>2243693</v>
      </c>
      <c r="F8" s="4">
        <v>2308390</v>
      </c>
      <c r="G8" s="4">
        <v>2281304</v>
      </c>
      <c r="H8" s="4">
        <v>2062000</v>
      </c>
      <c r="I8" s="4">
        <v>2321841</v>
      </c>
      <c r="J8" s="4">
        <v>2159862</v>
      </c>
      <c r="K8" s="4">
        <v>2402259</v>
      </c>
      <c r="L8" s="12">
        <f t="shared" si="0"/>
        <v>22948228</v>
      </c>
    </row>
    <row r="9" spans="1:12" ht="12" customHeight="1" x14ac:dyDescent="0.2">
      <c r="A9" s="7" t="str">
        <f>'Pregnant Women Participating'!A9</f>
        <v>New Hampshire</v>
      </c>
      <c r="B9" s="12">
        <v>204398</v>
      </c>
      <c r="C9" s="4">
        <v>199374</v>
      </c>
      <c r="D9" s="4">
        <v>226812</v>
      </c>
      <c r="E9" s="4">
        <v>182672</v>
      </c>
      <c r="F9" s="4">
        <v>208944</v>
      </c>
      <c r="G9" s="4">
        <v>208670</v>
      </c>
      <c r="H9" s="4">
        <v>178966</v>
      </c>
      <c r="I9" s="4">
        <v>224085</v>
      </c>
      <c r="J9" s="4">
        <v>192731</v>
      </c>
      <c r="K9" s="4">
        <v>228054</v>
      </c>
      <c r="L9" s="12">
        <f t="shared" si="0"/>
        <v>2054706</v>
      </c>
    </row>
    <row r="10" spans="1:12" ht="12" customHeight="1" x14ac:dyDescent="0.2">
      <c r="A10" s="7" t="str">
        <f>'Pregnant Women Participating'!A10</f>
        <v>New York</v>
      </c>
      <c r="B10" s="12">
        <v>9219835</v>
      </c>
      <c r="C10" s="4">
        <v>9256627</v>
      </c>
      <c r="D10" s="4">
        <v>9747156</v>
      </c>
      <c r="E10" s="4">
        <v>8597120</v>
      </c>
      <c r="F10" s="4">
        <v>9322196</v>
      </c>
      <c r="G10" s="4">
        <v>9225689</v>
      </c>
      <c r="H10" s="4">
        <v>8428977</v>
      </c>
      <c r="I10" s="4">
        <v>9634957</v>
      </c>
      <c r="J10" s="4">
        <v>8803752</v>
      </c>
      <c r="K10" s="4">
        <v>9066624</v>
      </c>
      <c r="L10" s="12">
        <f t="shared" si="0"/>
        <v>91302933</v>
      </c>
    </row>
    <row r="11" spans="1:12" ht="12" customHeight="1" x14ac:dyDescent="0.2">
      <c r="A11" s="7" t="str">
        <f>'Pregnant Women Participating'!A11</f>
        <v>Rhode Island</v>
      </c>
      <c r="B11" s="12">
        <v>1266070</v>
      </c>
      <c r="C11" s="4">
        <v>451654</v>
      </c>
      <c r="D11" s="4">
        <v>0</v>
      </c>
      <c r="E11" s="4">
        <v>384376</v>
      </c>
      <c r="F11" s="4">
        <v>0</v>
      </c>
      <c r="G11" s="4">
        <v>425084</v>
      </c>
      <c r="H11" s="4">
        <v>407811</v>
      </c>
      <c r="I11" s="4">
        <v>369512</v>
      </c>
      <c r="J11" s="4">
        <v>426657</v>
      </c>
      <c r="K11" s="4">
        <v>378645</v>
      </c>
      <c r="L11" s="12">
        <f t="shared" si="0"/>
        <v>4109809</v>
      </c>
    </row>
    <row r="12" spans="1:12" ht="12" customHeight="1" x14ac:dyDescent="0.2">
      <c r="A12" s="7" t="str">
        <f>'Pregnant Women Participating'!A12</f>
        <v>Vermont</v>
      </c>
      <c r="B12" s="12">
        <v>280980</v>
      </c>
      <c r="C12" s="4">
        <v>145664</v>
      </c>
      <c r="D12" s="4"/>
      <c r="E12" s="4">
        <v>139812</v>
      </c>
      <c r="F12" s="4">
        <v>142983</v>
      </c>
      <c r="G12" s="4">
        <v>142901</v>
      </c>
      <c r="H12" s="4">
        <v>137446</v>
      </c>
      <c r="I12" s="4">
        <v>144982</v>
      </c>
      <c r="J12" s="4">
        <v>144807</v>
      </c>
      <c r="K12" s="4">
        <v>156687</v>
      </c>
      <c r="L12" s="12">
        <f t="shared" si="0"/>
        <v>1436262</v>
      </c>
    </row>
    <row r="13" spans="1:12" ht="12" customHeight="1" x14ac:dyDescent="0.2">
      <c r="A13" s="7" t="str">
        <f>'Pregnant Women Participating'!A13</f>
        <v>Virgin Islands</v>
      </c>
      <c r="B13" s="12">
        <v>92696</v>
      </c>
      <c r="C13" s="4">
        <v>0</v>
      </c>
      <c r="D13" s="4">
        <v>43221</v>
      </c>
      <c r="E13" s="4">
        <v>39761</v>
      </c>
      <c r="F13" s="4">
        <v>0</v>
      </c>
      <c r="G13" s="4">
        <v>90130</v>
      </c>
      <c r="H13" s="4">
        <v>39665</v>
      </c>
      <c r="I13" s="4">
        <v>46672</v>
      </c>
      <c r="J13" s="4">
        <v>0</v>
      </c>
      <c r="K13" s="4"/>
      <c r="L13" s="12">
        <f t="shared" si="0"/>
        <v>352145</v>
      </c>
    </row>
    <row r="14" spans="1:12" ht="12" customHeight="1" x14ac:dyDescent="0.2">
      <c r="A14" s="7" t="str">
        <f>'Pregnant Women Participating'!A14</f>
        <v>Pleasant Point, ME</v>
      </c>
      <c r="B14" s="12">
        <v>0</v>
      </c>
      <c r="C14" s="4"/>
      <c r="D14" s="4"/>
      <c r="E14" s="4"/>
      <c r="F14" s="4"/>
      <c r="G14" s="4"/>
      <c r="H14" s="4"/>
      <c r="I14" s="4"/>
      <c r="J14" s="4"/>
      <c r="K14" s="4"/>
      <c r="L14" s="12" t="str">
        <f t="shared" si="0"/>
        <v xml:space="preserve"> </v>
      </c>
    </row>
    <row r="15" spans="1:12" s="16" customFormat="1" ht="24.75" customHeight="1" x14ac:dyDescent="0.2">
      <c r="A15" s="13" t="str">
        <f>'Pregnant Women Participating'!A15</f>
        <v>Northeast Region</v>
      </c>
      <c r="B15" s="15">
        <v>18449536</v>
      </c>
      <c r="C15" s="14">
        <v>11625575</v>
      </c>
      <c r="D15" s="14">
        <v>12833893</v>
      </c>
      <c r="E15" s="14">
        <v>13010230</v>
      </c>
      <c r="F15" s="14">
        <v>13490222</v>
      </c>
      <c r="G15" s="14">
        <v>13884324</v>
      </c>
      <c r="H15" s="14">
        <v>12573922</v>
      </c>
      <c r="I15" s="14">
        <v>14269280</v>
      </c>
      <c r="J15" s="14">
        <v>13125809</v>
      </c>
      <c r="K15" s="14">
        <v>13794253</v>
      </c>
      <c r="L15" s="15">
        <f t="shared" si="0"/>
        <v>137057044</v>
      </c>
    </row>
    <row r="16" spans="1:12" ht="12" customHeight="1" x14ac:dyDescent="0.2">
      <c r="A16" s="7" t="str">
        <f>'Pregnant Women Participating'!A16</f>
        <v>Delaware</v>
      </c>
      <c r="B16" s="12">
        <v>398568</v>
      </c>
      <c r="C16" s="4">
        <v>393060</v>
      </c>
      <c r="D16" s="4">
        <v>417686</v>
      </c>
      <c r="E16" s="4">
        <v>364997</v>
      </c>
      <c r="F16" s="4">
        <v>397934</v>
      </c>
      <c r="G16" s="4">
        <v>392796</v>
      </c>
      <c r="H16" s="4">
        <v>352635</v>
      </c>
      <c r="I16" s="4">
        <v>407515</v>
      </c>
      <c r="J16" s="4">
        <v>371192</v>
      </c>
      <c r="K16" s="4">
        <v>408538</v>
      </c>
      <c r="L16" s="12">
        <f t="shared" si="0"/>
        <v>3904921</v>
      </c>
    </row>
    <row r="17" spans="1:12" ht="12" customHeight="1" x14ac:dyDescent="0.2">
      <c r="A17" s="7" t="str">
        <f>'Pregnant Women Participating'!A17</f>
        <v>District of Columbia</v>
      </c>
      <c r="B17" s="12">
        <v>0</v>
      </c>
      <c r="C17" s="4">
        <v>703005</v>
      </c>
      <c r="D17" s="4">
        <v>0</v>
      </c>
      <c r="E17" s="4">
        <v>222785</v>
      </c>
      <c r="F17" s="4">
        <v>0</v>
      </c>
      <c r="G17" s="4">
        <v>670419</v>
      </c>
      <c r="H17" s="4">
        <v>0</v>
      </c>
      <c r="I17" s="4">
        <v>238643</v>
      </c>
      <c r="J17" s="4">
        <v>232424</v>
      </c>
      <c r="K17" s="4">
        <v>254926</v>
      </c>
      <c r="L17" s="12">
        <f t="shared" si="0"/>
        <v>2322202</v>
      </c>
    </row>
    <row r="18" spans="1:12" ht="12" customHeight="1" x14ac:dyDescent="0.2">
      <c r="A18" s="7" t="str">
        <f>'Pregnant Women Participating'!A18</f>
        <v>Maryland</v>
      </c>
      <c r="B18" s="12">
        <v>4020771</v>
      </c>
      <c r="C18" s="4">
        <v>0</v>
      </c>
      <c r="D18" s="4">
        <v>1870837</v>
      </c>
      <c r="E18" s="4">
        <v>1808716</v>
      </c>
      <c r="F18" s="4">
        <v>1900183</v>
      </c>
      <c r="G18" s="4">
        <v>1853225</v>
      </c>
      <c r="H18" s="4">
        <v>1653445</v>
      </c>
      <c r="I18" s="4">
        <v>1935138</v>
      </c>
      <c r="J18" s="4">
        <v>1768901</v>
      </c>
      <c r="K18" s="4">
        <v>2024463</v>
      </c>
      <c r="L18" s="12">
        <f t="shared" si="0"/>
        <v>18835679</v>
      </c>
    </row>
    <row r="19" spans="1:12" ht="12" customHeight="1" x14ac:dyDescent="0.2">
      <c r="A19" s="7" t="str">
        <f>'Pregnant Women Participating'!A19</f>
        <v>New Jersey</v>
      </c>
      <c r="B19" s="12">
        <v>3074884</v>
      </c>
      <c r="C19" s="4">
        <v>2996182</v>
      </c>
      <c r="D19" s="4">
        <v>3128871</v>
      </c>
      <c r="E19" s="4">
        <v>2905309</v>
      </c>
      <c r="F19" s="4">
        <v>3019384</v>
      </c>
      <c r="G19" s="4">
        <v>2981129</v>
      </c>
      <c r="H19" s="4">
        <v>2718827</v>
      </c>
      <c r="I19" s="4">
        <v>3011330</v>
      </c>
      <c r="J19" s="4">
        <v>2839274</v>
      </c>
      <c r="K19" s="4">
        <v>2917546</v>
      </c>
      <c r="L19" s="12">
        <f t="shared" si="0"/>
        <v>29592736</v>
      </c>
    </row>
    <row r="20" spans="1:12" ht="12" customHeight="1" x14ac:dyDescent="0.2">
      <c r="A20" s="7" t="str">
        <f>'Pregnant Women Participating'!A20</f>
        <v>Pennsylvania</v>
      </c>
      <c r="B20" s="12">
        <v>3703029</v>
      </c>
      <c r="C20" s="4">
        <v>3528867</v>
      </c>
      <c r="D20" s="4">
        <v>3647444</v>
      </c>
      <c r="E20" s="4">
        <v>3512794</v>
      </c>
      <c r="F20" s="4">
        <v>3550865</v>
      </c>
      <c r="G20" s="4">
        <v>3574709</v>
      </c>
      <c r="H20" s="4">
        <v>3439527</v>
      </c>
      <c r="I20" s="4">
        <v>3557148</v>
      </c>
      <c r="J20" s="4">
        <v>3453062</v>
      </c>
      <c r="K20" s="4">
        <v>3902975</v>
      </c>
      <c r="L20" s="12">
        <f t="shared" si="0"/>
        <v>35870420</v>
      </c>
    </row>
    <row r="21" spans="1:12" ht="12" customHeight="1" x14ac:dyDescent="0.2">
      <c r="A21" s="7" t="str">
        <f>'Pregnant Women Participating'!A21</f>
        <v>Puerto Rico</v>
      </c>
      <c r="B21" s="12">
        <v>346573</v>
      </c>
      <c r="C21" s="4">
        <v>347975</v>
      </c>
      <c r="D21" s="4">
        <v>346224</v>
      </c>
      <c r="E21" s="4">
        <v>330197</v>
      </c>
      <c r="F21" s="4">
        <v>337406</v>
      </c>
      <c r="G21" s="4">
        <v>348091</v>
      </c>
      <c r="H21" s="4">
        <v>353530</v>
      </c>
      <c r="I21" s="4">
        <v>365458</v>
      </c>
      <c r="J21" s="4">
        <v>369207</v>
      </c>
      <c r="K21" s="4">
        <v>370779</v>
      </c>
      <c r="L21" s="12">
        <f t="shared" si="0"/>
        <v>3515440</v>
      </c>
    </row>
    <row r="22" spans="1:12" ht="12" customHeight="1" x14ac:dyDescent="0.2">
      <c r="A22" s="7" t="str">
        <f>'Pregnant Women Participating'!A22</f>
        <v>Virginia</v>
      </c>
      <c r="B22" s="12">
        <v>4629060</v>
      </c>
      <c r="C22" s="4">
        <v>2369464</v>
      </c>
      <c r="D22" s="4">
        <v>2139621</v>
      </c>
      <c r="E22" s="4">
        <v>2241623</v>
      </c>
      <c r="F22" s="4">
        <v>0</v>
      </c>
      <c r="G22" s="4">
        <v>2276932</v>
      </c>
      <c r="H22" s="4">
        <v>1966329</v>
      </c>
      <c r="I22" s="4">
        <v>2285397</v>
      </c>
      <c r="J22" s="4">
        <v>2276744</v>
      </c>
      <c r="K22" s="4">
        <v>2367674</v>
      </c>
      <c r="L22" s="12">
        <f t="shared" si="0"/>
        <v>22552844</v>
      </c>
    </row>
    <row r="23" spans="1:12" ht="12" customHeight="1" x14ac:dyDescent="0.2">
      <c r="A23" s="7" t="str">
        <f>'Pregnant Women Participating'!A23</f>
        <v>West Virginia</v>
      </c>
      <c r="B23" s="12">
        <v>1196637</v>
      </c>
      <c r="C23" s="4">
        <v>644899</v>
      </c>
      <c r="D23" s="4">
        <v>0</v>
      </c>
      <c r="E23" s="4">
        <v>570956</v>
      </c>
      <c r="F23" s="4">
        <v>597278</v>
      </c>
      <c r="G23" s="4">
        <v>594177</v>
      </c>
      <c r="H23" s="4">
        <v>532165</v>
      </c>
      <c r="I23" s="4">
        <v>607254</v>
      </c>
      <c r="J23" s="4">
        <v>1200431</v>
      </c>
      <c r="K23" s="4"/>
      <c r="L23" s="12">
        <f t="shared" si="0"/>
        <v>5943797</v>
      </c>
    </row>
    <row r="24" spans="1:12" s="16" customFormat="1" ht="24.75" customHeight="1" x14ac:dyDescent="0.2">
      <c r="A24" s="13" t="str">
        <f>'Pregnant Women Participating'!A24</f>
        <v>Mid-Atlantic Region</v>
      </c>
      <c r="B24" s="15">
        <v>17369522</v>
      </c>
      <c r="C24" s="14">
        <v>10983452</v>
      </c>
      <c r="D24" s="14">
        <v>11550683</v>
      </c>
      <c r="E24" s="14">
        <v>11957377</v>
      </c>
      <c r="F24" s="14">
        <v>9803050</v>
      </c>
      <c r="G24" s="14">
        <v>12691478</v>
      </c>
      <c r="H24" s="14">
        <v>11016458</v>
      </c>
      <c r="I24" s="14">
        <v>12407883</v>
      </c>
      <c r="J24" s="14">
        <v>12511235</v>
      </c>
      <c r="K24" s="14">
        <v>12246901</v>
      </c>
      <c r="L24" s="15">
        <f t="shared" si="0"/>
        <v>122538039</v>
      </c>
    </row>
    <row r="25" spans="1:12" ht="12" customHeight="1" x14ac:dyDescent="0.2">
      <c r="A25" s="7" t="str">
        <f>'Pregnant Women Participating'!A25</f>
        <v>Alabama</v>
      </c>
      <c r="B25" s="12">
        <v>6173798</v>
      </c>
      <c r="C25" s="4">
        <v>0</v>
      </c>
      <c r="D25" s="4">
        <v>3117326</v>
      </c>
      <c r="E25" s="4">
        <v>2603723</v>
      </c>
      <c r="F25" s="4">
        <v>3063519</v>
      </c>
      <c r="G25" s="4">
        <v>3070803</v>
      </c>
      <c r="H25" s="4">
        <v>2666251</v>
      </c>
      <c r="I25" s="4">
        <v>3141415</v>
      </c>
      <c r="J25" s="4">
        <v>2883495</v>
      </c>
      <c r="K25" s="4"/>
      <c r="L25" s="12">
        <f t="shared" si="0"/>
        <v>26720330</v>
      </c>
    </row>
    <row r="26" spans="1:12" ht="12" customHeight="1" x14ac:dyDescent="0.2">
      <c r="A26" s="7" t="str">
        <f>'Pregnant Women Participating'!A26</f>
        <v>Florida</v>
      </c>
      <c r="B26" s="12">
        <v>15626910</v>
      </c>
      <c r="C26" s="4">
        <v>7921883</v>
      </c>
      <c r="D26" s="4">
        <v>11996127</v>
      </c>
      <c r="E26" s="4">
        <v>10785315</v>
      </c>
      <c r="F26" s="4">
        <v>11575391</v>
      </c>
      <c r="G26" s="4">
        <v>3657653</v>
      </c>
      <c r="H26" s="4">
        <v>8839437</v>
      </c>
      <c r="I26" s="4">
        <v>8921852</v>
      </c>
      <c r="J26" s="4">
        <v>11449123</v>
      </c>
      <c r="K26" s="4">
        <v>8205816</v>
      </c>
      <c r="L26" s="12">
        <f t="shared" si="0"/>
        <v>98979507</v>
      </c>
    </row>
    <row r="27" spans="1:12" ht="12" customHeight="1" x14ac:dyDescent="0.2">
      <c r="A27" s="7" t="str">
        <f>'Pregnant Women Participating'!A27</f>
        <v>Georgia</v>
      </c>
      <c r="B27" s="12">
        <v>8926077</v>
      </c>
      <c r="C27" s="4">
        <v>0</v>
      </c>
      <c r="D27" s="4">
        <v>4043037</v>
      </c>
      <c r="E27" s="4">
        <v>3987612</v>
      </c>
      <c r="F27" s="4">
        <v>4396059</v>
      </c>
      <c r="G27" s="4">
        <v>4425764</v>
      </c>
      <c r="H27" s="4">
        <v>3886727</v>
      </c>
      <c r="I27" s="4">
        <v>4525352</v>
      </c>
      <c r="J27" s="4">
        <v>4121975</v>
      </c>
      <c r="K27" s="4">
        <v>4326106</v>
      </c>
      <c r="L27" s="12">
        <f t="shared" si="0"/>
        <v>42638709</v>
      </c>
    </row>
    <row r="28" spans="1:12" ht="12" customHeight="1" x14ac:dyDescent="0.2">
      <c r="A28" s="7" t="str">
        <f>'Pregnant Women Participating'!A28</f>
        <v>Kentucky</v>
      </c>
      <c r="B28" s="12">
        <v>4453197</v>
      </c>
      <c r="C28" s="4">
        <v>2138791</v>
      </c>
      <c r="D28" s="4">
        <v>0</v>
      </c>
      <c r="E28" s="4">
        <v>2051803</v>
      </c>
      <c r="F28" s="4">
        <v>2094273</v>
      </c>
      <c r="G28" s="4">
        <v>2128132</v>
      </c>
      <c r="H28" s="4">
        <v>1930601</v>
      </c>
      <c r="I28" s="4">
        <v>2239477</v>
      </c>
      <c r="J28" s="4">
        <v>2062239</v>
      </c>
      <c r="K28" s="4">
        <v>2314579</v>
      </c>
      <c r="L28" s="12">
        <f t="shared" si="0"/>
        <v>21413092</v>
      </c>
    </row>
    <row r="29" spans="1:12" ht="12" customHeight="1" x14ac:dyDescent="0.2">
      <c r="A29" s="7" t="str">
        <f>'Pregnant Women Participating'!A29</f>
        <v>Mississippi</v>
      </c>
      <c r="B29" s="12">
        <v>3378323</v>
      </c>
      <c r="C29" s="4">
        <v>2084962</v>
      </c>
      <c r="D29" s="4">
        <v>1569213</v>
      </c>
      <c r="E29" s="4">
        <v>1644179</v>
      </c>
      <c r="F29" s="4">
        <v>1644179</v>
      </c>
      <c r="G29" s="4">
        <v>1604493</v>
      </c>
      <c r="H29" s="4">
        <v>1499346</v>
      </c>
      <c r="I29" s="4">
        <v>1661876</v>
      </c>
      <c r="J29" s="4">
        <v>1553591</v>
      </c>
      <c r="K29" s="4">
        <v>1787385</v>
      </c>
      <c r="L29" s="12">
        <f t="shared" si="0"/>
        <v>18427547</v>
      </c>
    </row>
    <row r="30" spans="1:12" ht="12" customHeight="1" x14ac:dyDescent="0.2">
      <c r="A30" s="7" t="str">
        <f>'Pregnant Women Participating'!A30</f>
        <v>North Carolina</v>
      </c>
      <c r="B30" s="12">
        <v>3691464</v>
      </c>
      <c r="C30" s="4">
        <v>3707394</v>
      </c>
      <c r="D30" s="4">
        <v>2015079</v>
      </c>
      <c r="E30" s="4">
        <v>1520243</v>
      </c>
      <c r="F30" s="4">
        <v>3549806</v>
      </c>
      <c r="G30" s="4">
        <v>3515601</v>
      </c>
      <c r="H30" s="4">
        <v>3352094</v>
      </c>
      <c r="I30" s="4">
        <v>3760399</v>
      </c>
      <c r="J30" s="4">
        <v>3891651</v>
      </c>
      <c r="K30" s="4">
        <v>3956447</v>
      </c>
      <c r="L30" s="12">
        <f t="shared" si="0"/>
        <v>32960178</v>
      </c>
    </row>
    <row r="31" spans="1:12" ht="12" customHeight="1" x14ac:dyDescent="0.2">
      <c r="A31" s="7" t="str">
        <f>'Pregnant Women Participating'!A31</f>
        <v>South Carolina</v>
      </c>
      <c r="B31" s="12">
        <v>3135614</v>
      </c>
      <c r="C31" s="4">
        <v>0</v>
      </c>
      <c r="D31" s="4">
        <v>1623548</v>
      </c>
      <c r="E31" s="4">
        <v>1443921</v>
      </c>
      <c r="F31" s="4">
        <v>1575775</v>
      </c>
      <c r="G31" s="4">
        <v>1485579</v>
      </c>
      <c r="H31" s="4">
        <v>1338248</v>
      </c>
      <c r="I31" s="4">
        <v>1412851</v>
      </c>
      <c r="J31" s="4">
        <v>1483465</v>
      </c>
      <c r="K31" s="4">
        <v>1266364</v>
      </c>
      <c r="L31" s="12">
        <f t="shared" si="0"/>
        <v>14765365</v>
      </c>
    </row>
    <row r="32" spans="1:12" ht="12" customHeight="1" x14ac:dyDescent="0.2">
      <c r="A32" s="7" t="str">
        <f>'Pregnant Women Participating'!A32</f>
        <v>Tennessee</v>
      </c>
      <c r="B32" s="12">
        <v>6219568</v>
      </c>
      <c r="C32" s="4">
        <v>0</v>
      </c>
      <c r="D32" s="4">
        <v>3283784</v>
      </c>
      <c r="E32" s="4">
        <v>2844690</v>
      </c>
      <c r="F32" s="4">
        <v>3111063</v>
      </c>
      <c r="G32" s="4">
        <v>2985242</v>
      </c>
      <c r="H32" s="4">
        <v>2621365</v>
      </c>
      <c r="I32" s="4">
        <v>3169733</v>
      </c>
      <c r="J32" s="4">
        <v>2819936</v>
      </c>
      <c r="K32" s="4">
        <v>3176986</v>
      </c>
      <c r="L32" s="12">
        <f t="shared" si="0"/>
        <v>30232367</v>
      </c>
    </row>
    <row r="33" spans="1:12" ht="12" customHeight="1" x14ac:dyDescent="0.2">
      <c r="A33" s="7" t="str">
        <f>'Pregnant Women Participating'!A33</f>
        <v>Choctaw Indians, MS</v>
      </c>
      <c r="B33" s="12">
        <v>19345</v>
      </c>
      <c r="C33" s="4"/>
      <c r="D33" s="4"/>
      <c r="E33" s="4">
        <v>18114</v>
      </c>
      <c r="F33" s="4">
        <v>9035</v>
      </c>
      <c r="G33" s="4">
        <v>9833</v>
      </c>
      <c r="H33" s="4">
        <v>9080</v>
      </c>
      <c r="I33" s="4">
        <v>10388</v>
      </c>
      <c r="J33" s="4">
        <v>24759</v>
      </c>
      <c r="K33" s="4">
        <v>0</v>
      </c>
      <c r="L33" s="12">
        <f t="shared" si="0"/>
        <v>100554</v>
      </c>
    </row>
    <row r="34" spans="1:12" ht="12" customHeight="1" x14ac:dyDescent="0.2">
      <c r="A34" s="7" t="str">
        <f>'Pregnant Women Participating'!A34</f>
        <v>Eastern Cherokee, NC</v>
      </c>
      <c r="B34" s="12">
        <v>5175</v>
      </c>
      <c r="C34" s="4">
        <v>5229</v>
      </c>
      <c r="D34" s="4">
        <v>3104</v>
      </c>
      <c r="E34" s="4">
        <v>2432</v>
      </c>
      <c r="F34" s="4">
        <v>5171</v>
      </c>
      <c r="G34" s="4">
        <v>5319</v>
      </c>
      <c r="H34" s="4">
        <v>5538</v>
      </c>
      <c r="I34" s="4">
        <v>6361</v>
      </c>
      <c r="J34" s="4">
        <v>6453</v>
      </c>
      <c r="K34" s="4">
        <v>6077</v>
      </c>
      <c r="L34" s="12">
        <f t="shared" si="0"/>
        <v>50859</v>
      </c>
    </row>
    <row r="35" spans="1:12" s="16" customFormat="1" ht="24.75" customHeight="1" x14ac:dyDescent="0.2">
      <c r="A35" s="13" t="str">
        <f>'Pregnant Women Participating'!A35</f>
        <v>Southeast Region</v>
      </c>
      <c r="B35" s="15">
        <v>51629471</v>
      </c>
      <c r="C35" s="14">
        <v>15858259</v>
      </c>
      <c r="D35" s="14">
        <v>27651218</v>
      </c>
      <c r="E35" s="14">
        <v>26902032</v>
      </c>
      <c r="F35" s="14">
        <v>31024271</v>
      </c>
      <c r="G35" s="14">
        <v>22888419</v>
      </c>
      <c r="H35" s="14">
        <v>26148687</v>
      </c>
      <c r="I35" s="14">
        <v>28849704</v>
      </c>
      <c r="J35" s="14">
        <v>30296687</v>
      </c>
      <c r="K35" s="14">
        <v>25039760</v>
      </c>
      <c r="L35" s="15">
        <f t="shared" si="0"/>
        <v>286288508</v>
      </c>
    </row>
    <row r="36" spans="1:12" ht="12" customHeight="1" x14ac:dyDescent="0.2">
      <c r="A36" s="7" t="str">
        <f>'Pregnant Women Participating'!A36</f>
        <v>Illinois</v>
      </c>
      <c r="B36" s="12">
        <v>10083890</v>
      </c>
      <c r="C36" s="4">
        <v>0</v>
      </c>
      <c r="D36" s="4">
        <v>5281312</v>
      </c>
      <c r="E36" s="4">
        <v>4601350</v>
      </c>
      <c r="F36" s="4">
        <v>4991985</v>
      </c>
      <c r="G36" s="4">
        <v>4767310</v>
      </c>
      <c r="H36" s="4">
        <v>4079369</v>
      </c>
      <c r="I36" s="4">
        <v>4383148</v>
      </c>
      <c r="J36" s="4">
        <v>3863473</v>
      </c>
      <c r="K36" s="4">
        <v>4254690</v>
      </c>
      <c r="L36" s="12">
        <f t="shared" si="0"/>
        <v>46306527</v>
      </c>
    </row>
    <row r="37" spans="1:12" ht="12" customHeight="1" x14ac:dyDescent="0.2">
      <c r="A37" s="7" t="str">
        <f>'Pregnant Women Participating'!A37</f>
        <v>Indiana</v>
      </c>
      <c r="B37" s="12">
        <v>2735233</v>
      </c>
      <c r="C37" s="4">
        <v>2705648</v>
      </c>
      <c r="D37" s="4">
        <v>2842675</v>
      </c>
      <c r="E37" s="4">
        <v>2423625</v>
      </c>
      <c r="F37" s="4">
        <v>2699627</v>
      </c>
      <c r="G37" s="4">
        <v>2695786</v>
      </c>
      <c r="H37" s="4">
        <v>2411270</v>
      </c>
      <c r="I37" s="4">
        <v>2742480</v>
      </c>
      <c r="J37" s="4">
        <v>2527794</v>
      </c>
      <c r="K37" s="4">
        <v>2625959</v>
      </c>
      <c r="L37" s="12">
        <f t="shared" si="0"/>
        <v>26410097</v>
      </c>
    </row>
    <row r="38" spans="1:12" ht="12" customHeight="1" x14ac:dyDescent="0.2">
      <c r="A38" s="7" t="str">
        <f>'Pregnant Women Participating'!A38</f>
        <v>Iowa</v>
      </c>
      <c r="B38" s="12">
        <v>1648125</v>
      </c>
      <c r="C38" s="4">
        <v>1547568</v>
      </c>
      <c r="D38" s="4">
        <v>1605982</v>
      </c>
      <c r="E38" s="4">
        <v>1561809</v>
      </c>
      <c r="F38" s="4">
        <v>1549594</v>
      </c>
      <c r="G38" s="4">
        <v>1538008</v>
      </c>
      <c r="H38" s="4">
        <v>1464817</v>
      </c>
      <c r="I38" s="4">
        <v>1505282</v>
      </c>
      <c r="J38" s="4">
        <v>1488475</v>
      </c>
      <c r="K38" s="4">
        <v>1493748</v>
      </c>
      <c r="L38" s="12">
        <f t="shared" si="0"/>
        <v>15403408</v>
      </c>
    </row>
    <row r="39" spans="1:12" ht="12" customHeight="1" x14ac:dyDescent="0.2">
      <c r="A39" s="7" t="str">
        <f>'Pregnant Women Participating'!A39</f>
        <v>Michigan</v>
      </c>
      <c r="B39" s="12">
        <v>6838256</v>
      </c>
      <c r="C39" s="4">
        <v>3305743</v>
      </c>
      <c r="D39" s="4">
        <v>3543921</v>
      </c>
      <c r="E39" s="4">
        <v>3158541</v>
      </c>
      <c r="F39" s="4">
        <v>0</v>
      </c>
      <c r="G39" s="4">
        <v>3309129</v>
      </c>
      <c r="H39" s="4">
        <v>3267522</v>
      </c>
      <c r="I39" s="4">
        <v>2964255</v>
      </c>
      <c r="J39" s="4">
        <v>3370747</v>
      </c>
      <c r="K39" s="4">
        <v>3123864</v>
      </c>
      <c r="L39" s="12">
        <f t="shared" si="0"/>
        <v>32881978</v>
      </c>
    </row>
    <row r="40" spans="1:12" ht="12" customHeight="1" x14ac:dyDescent="0.2">
      <c r="A40" s="7" t="str">
        <f>'Pregnant Women Participating'!A40</f>
        <v>Minnesota</v>
      </c>
      <c r="B40" s="12">
        <v>4913937</v>
      </c>
      <c r="C40" s="4">
        <v>74787</v>
      </c>
      <c r="D40" s="4">
        <v>2371461</v>
      </c>
      <c r="E40" s="4">
        <v>2228866</v>
      </c>
      <c r="F40" s="4">
        <v>2294073</v>
      </c>
      <c r="G40" s="4">
        <v>2274866</v>
      </c>
      <c r="H40" s="4">
        <v>2026891</v>
      </c>
      <c r="I40" s="4">
        <v>2264639</v>
      </c>
      <c r="J40" s="4">
        <v>2123871</v>
      </c>
      <c r="K40" s="4">
        <v>2150287</v>
      </c>
      <c r="L40" s="12">
        <f t="shared" si="0"/>
        <v>22723678</v>
      </c>
    </row>
    <row r="41" spans="1:12" ht="12" customHeight="1" x14ac:dyDescent="0.2">
      <c r="A41" s="7" t="str">
        <f>'Pregnant Women Participating'!A41</f>
        <v>Ohio</v>
      </c>
      <c r="B41" s="12">
        <v>13393387</v>
      </c>
      <c r="C41" s="4">
        <v>4319478</v>
      </c>
      <c r="D41" s="4">
        <v>0</v>
      </c>
      <c r="E41" s="4">
        <v>4109921</v>
      </c>
      <c r="F41" s="4">
        <v>4209755</v>
      </c>
      <c r="G41" s="4">
        <v>4085667</v>
      </c>
      <c r="H41" s="4">
        <v>4004665</v>
      </c>
      <c r="I41" s="4">
        <v>4134050</v>
      </c>
      <c r="J41" s="4">
        <v>4022554</v>
      </c>
      <c r="K41" s="4">
        <v>4046346</v>
      </c>
      <c r="L41" s="12">
        <f t="shared" si="0"/>
        <v>46325823</v>
      </c>
    </row>
    <row r="42" spans="1:12" ht="12" customHeight="1" x14ac:dyDescent="0.2">
      <c r="A42" s="7" t="str">
        <f>'Pregnant Women Participating'!A42</f>
        <v>Wisconsin</v>
      </c>
      <c r="B42" s="12">
        <v>4389622</v>
      </c>
      <c r="C42" s="4">
        <v>2261906</v>
      </c>
      <c r="D42" s="4">
        <v>0</v>
      </c>
      <c r="E42" s="4">
        <v>2059302</v>
      </c>
      <c r="F42" s="4">
        <v>2149833</v>
      </c>
      <c r="G42" s="4">
        <v>1483030</v>
      </c>
      <c r="H42" s="4">
        <v>1373797</v>
      </c>
      <c r="I42" s="4">
        <v>1488195</v>
      </c>
      <c r="J42" s="4">
        <v>1429630</v>
      </c>
      <c r="K42" s="4"/>
      <c r="L42" s="12">
        <f t="shared" si="0"/>
        <v>16635315</v>
      </c>
    </row>
    <row r="43" spans="1:12" s="16" customFormat="1" ht="24.75" customHeight="1" x14ac:dyDescent="0.2">
      <c r="A43" s="13" t="str">
        <f>'Pregnant Women Participating'!A43</f>
        <v>Midwest Region</v>
      </c>
      <c r="B43" s="15">
        <v>44002450</v>
      </c>
      <c r="C43" s="14">
        <v>14215130</v>
      </c>
      <c r="D43" s="14">
        <v>15645351</v>
      </c>
      <c r="E43" s="14">
        <v>20143414</v>
      </c>
      <c r="F43" s="14">
        <v>17894867</v>
      </c>
      <c r="G43" s="14">
        <v>20153796</v>
      </c>
      <c r="H43" s="14">
        <v>18628331</v>
      </c>
      <c r="I43" s="14">
        <v>19482049</v>
      </c>
      <c r="J43" s="14">
        <v>18826544</v>
      </c>
      <c r="K43" s="14">
        <v>17694894</v>
      </c>
      <c r="L43" s="15">
        <f t="shared" si="0"/>
        <v>206686826</v>
      </c>
    </row>
    <row r="44" spans="1:12" ht="12" customHeight="1" x14ac:dyDescent="0.2">
      <c r="A44" s="7" t="str">
        <f>'Pregnant Women Participating'!A44</f>
        <v>Arizona</v>
      </c>
      <c r="B44" s="12">
        <v>4632607</v>
      </c>
      <c r="C44" s="4">
        <v>2410163</v>
      </c>
      <c r="D44" s="4">
        <v>0</v>
      </c>
      <c r="E44" s="4">
        <v>2146165</v>
      </c>
      <c r="F44" s="4">
        <v>2308726</v>
      </c>
      <c r="G44" s="4">
        <v>2254165</v>
      </c>
      <c r="H44" s="4">
        <v>2046465</v>
      </c>
      <c r="I44" s="4">
        <v>2317621</v>
      </c>
      <c r="J44" s="4">
        <v>2201627</v>
      </c>
      <c r="K44" s="4">
        <v>2425702</v>
      </c>
      <c r="L44" s="12">
        <f t="shared" si="0"/>
        <v>22743241</v>
      </c>
    </row>
    <row r="45" spans="1:12" ht="12" customHeight="1" x14ac:dyDescent="0.2">
      <c r="A45" s="7" t="str">
        <f>'Pregnant Women Participating'!A45</f>
        <v>Arkansas</v>
      </c>
      <c r="B45" s="12">
        <v>2459496</v>
      </c>
      <c r="C45" s="4">
        <v>1253193</v>
      </c>
      <c r="D45" s="4">
        <v>0</v>
      </c>
      <c r="E45" s="4">
        <v>1195673</v>
      </c>
      <c r="F45" s="4">
        <v>1158945</v>
      </c>
      <c r="G45" s="4">
        <v>1208509</v>
      </c>
      <c r="H45" s="4">
        <v>1180620</v>
      </c>
      <c r="I45" s="4">
        <v>1170606</v>
      </c>
      <c r="J45" s="4">
        <v>1309205</v>
      </c>
      <c r="K45" s="4">
        <v>1320477</v>
      </c>
      <c r="L45" s="12">
        <f t="shared" si="0"/>
        <v>12256724</v>
      </c>
    </row>
    <row r="46" spans="1:12" ht="12" customHeight="1" x14ac:dyDescent="0.2">
      <c r="A46" s="7" t="str">
        <f>'Pregnant Women Participating'!A46</f>
        <v>Louisiana</v>
      </c>
      <c r="B46" s="12">
        <v>4926605</v>
      </c>
      <c r="C46" s="4">
        <v>0</v>
      </c>
      <c r="D46" s="4">
        <v>2448081</v>
      </c>
      <c r="E46" s="4">
        <v>2371388</v>
      </c>
      <c r="F46" s="4">
        <v>2338840</v>
      </c>
      <c r="G46" s="4">
        <v>2292384</v>
      </c>
      <c r="H46" s="4">
        <v>2302033</v>
      </c>
      <c r="I46" s="4">
        <v>2172973</v>
      </c>
      <c r="J46" s="4">
        <v>2550846</v>
      </c>
      <c r="K46" s="4">
        <v>2541818</v>
      </c>
      <c r="L46" s="12">
        <f t="shared" si="0"/>
        <v>23944968</v>
      </c>
    </row>
    <row r="47" spans="1:12" ht="12" customHeight="1" x14ac:dyDescent="0.2">
      <c r="A47" s="7" t="str">
        <f>'Pregnant Women Participating'!A47</f>
        <v>New Mexico</v>
      </c>
      <c r="B47" s="12">
        <v>1290726</v>
      </c>
      <c r="C47" s="4">
        <v>655408</v>
      </c>
      <c r="D47" s="4">
        <v>16103</v>
      </c>
      <c r="E47" s="4">
        <v>608172</v>
      </c>
      <c r="F47" s="4">
        <v>602578</v>
      </c>
      <c r="G47" s="4">
        <v>641258</v>
      </c>
      <c r="H47" s="4">
        <v>619081</v>
      </c>
      <c r="I47" s="4">
        <v>603820</v>
      </c>
      <c r="J47" s="4">
        <v>691349</v>
      </c>
      <c r="K47" s="4">
        <v>698688</v>
      </c>
      <c r="L47" s="12">
        <f t="shared" si="0"/>
        <v>6427183</v>
      </c>
    </row>
    <row r="48" spans="1:12" ht="12" customHeight="1" x14ac:dyDescent="0.2">
      <c r="A48" s="7" t="str">
        <f>'Pregnant Women Participating'!A48</f>
        <v>Oklahoma</v>
      </c>
      <c r="B48" s="12">
        <v>1039977</v>
      </c>
      <c r="C48" s="4">
        <v>998722</v>
      </c>
      <c r="D48" s="4">
        <v>1096338</v>
      </c>
      <c r="E48" s="4">
        <v>954843</v>
      </c>
      <c r="F48" s="4">
        <v>1059946</v>
      </c>
      <c r="G48" s="4">
        <v>976492</v>
      </c>
      <c r="H48" s="4">
        <v>908236</v>
      </c>
      <c r="I48" s="4">
        <v>1041935</v>
      </c>
      <c r="J48" s="4">
        <v>1104016</v>
      </c>
      <c r="K48" s="4">
        <v>1126097</v>
      </c>
      <c r="L48" s="12">
        <f t="shared" si="0"/>
        <v>10306602</v>
      </c>
    </row>
    <row r="49" spans="1:12" ht="12" customHeight="1" x14ac:dyDescent="0.2">
      <c r="A49" s="7" t="str">
        <f>'Pregnant Women Participating'!A49</f>
        <v>Texas</v>
      </c>
      <c r="B49" s="12">
        <v>34845460</v>
      </c>
      <c r="C49" s="4">
        <v>19594050</v>
      </c>
      <c r="D49" s="4">
        <v>18828645</v>
      </c>
      <c r="E49" s="4">
        <v>20279713</v>
      </c>
      <c r="F49" s="4">
        <v>19749041</v>
      </c>
      <c r="G49" s="4">
        <v>21494226</v>
      </c>
      <c r="H49" s="4">
        <v>19175225</v>
      </c>
      <c r="I49" s="4">
        <v>20813587</v>
      </c>
      <c r="J49" s="4">
        <v>18917610</v>
      </c>
      <c r="K49" s="4">
        <v>19087962</v>
      </c>
      <c r="L49" s="12">
        <f t="shared" si="0"/>
        <v>212785519</v>
      </c>
    </row>
    <row r="50" spans="1:12" ht="12" customHeight="1" x14ac:dyDescent="0.2">
      <c r="A50" s="7" t="str">
        <f>'Pregnant Women Participating'!A50</f>
        <v>Utah</v>
      </c>
      <c r="B50" s="12">
        <v>1222175</v>
      </c>
      <c r="C50" s="4">
        <v>610655</v>
      </c>
      <c r="D50" s="4">
        <v>0</v>
      </c>
      <c r="E50" s="4">
        <v>592811</v>
      </c>
      <c r="F50" s="4">
        <v>589480</v>
      </c>
      <c r="G50" s="4">
        <v>0</v>
      </c>
      <c r="H50" s="4">
        <v>1147158</v>
      </c>
      <c r="I50" s="4">
        <v>571557</v>
      </c>
      <c r="J50" s="4">
        <v>561955</v>
      </c>
      <c r="K50" s="4">
        <v>640624</v>
      </c>
      <c r="L50" s="12">
        <f t="shared" si="0"/>
        <v>5936415</v>
      </c>
    </row>
    <row r="51" spans="1:12" ht="12" customHeight="1" x14ac:dyDescent="0.2">
      <c r="A51" s="7" t="str">
        <f>'Pregnant Women Participating'!A51</f>
        <v>Inter-Tribal Council, AZ</v>
      </c>
      <c r="B51" s="12">
        <v>231366</v>
      </c>
      <c r="C51" s="4">
        <v>120197</v>
      </c>
      <c r="D51" s="4">
        <v>107339</v>
      </c>
      <c r="E51" s="4">
        <v>0</v>
      </c>
      <c r="F51" s="4">
        <v>116111</v>
      </c>
      <c r="G51" s="4">
        <v>120802</v>
      </c>
      <c r="H51" s="4">
        <v>104018</v>
      </c>
      <c r="I51" s="4">
        <v>127064</v>
      </c>
      <c r="J51" s="4">
        <v>120171</v>
      </c>
      <c r="K51" s="4">
        <v>141607</v>
      </c>
      <c r="L51" s="12">
        <f t="shared" si="0"/>
        <v>1188675</v>
      </c>
    </row>
    <row r="52" spans="1:12" ht="12" customHeight="1" x14ac:dyDescent="0.2">
      <c r="A52" s="7" t="str">
        <f>'Pregnant Women Participating'!A52</f>
        <v>Navajo Nation, AZ</v>
      </c>
      <c r="B52" s="12">
        <v>51831</v>
      </c>
      <c r="C52" s="4">
        <v>47034</v>
      </c>
      <c r="D52" s="4">
        <v>50676</v>
      </c>
      <c r="E52" s="4">
        <v>54175</v>
      </c>
      <c r="F52" s="4">
        <v>44357</v>
      </c>
      <c r="G52" s="4">
        <v>49996</v>
      </c>
      <c r="H52" s="4">
        <v>47843</v>
      </c>
      <c r="I52" s="4">
        <v>52229</v>
      </c>
      <c r="J52" s="4">
        <v>47805</v>
      </c>
      <c r="K52" s="4"/>
      <c r="L52" s="12">
        <f t="shared" si="0"/>
        <v>445946</v>
      </c>
    </row>
    <row r="53" spans="1:12" ht="12" customHeight="1" x14ac:dyDescent="0.2">
      <c r="A53" s="7" t="str">
        <f>'Pregnant Women Participating'!A53</f>
        <v>Acoma, Canoncito &amp; Laguna, NM</v>
      </c>
      <c r="B53" s="12"/>
      <c r="C53" s="4"/>
      <c r="D53" s="4"/>
      <c r="E53" s="4"/>
      <c r="F53" s="4"/>
      <c r="G53" s="4"/>
      <c r="H53" s="4"/>
      <c r="I53" s="4"/>
      <c r="J53" s="4"/>
      <c r="K53" s="4"/>
      <c r="L53" s="12" t="str">
        <f t="shared" si="0"/>
        <v xml:space="preserve"> </v>
      </c>
    </row>
    <row r="54" spans="1:12" ht="12" customHeight="1" x14ac:dyDescent="0.2">
      <c r="A54" s="7" t="str">
        <f>'Pregnant Women Participating'!A54</f>
        <v>Eight Northern Pueblos, NM</v>
      </c>
      <c r="B54" s="12">
        <v>0</v>
      </c>
      <c r="C54" s="4">
        <v>0</v>
      </c>
      <c r="D54" s="4"/>
      <c r="E54" s="4"/>
      <c r="F54" s="4"/>
      <c r="G54" s="4"/>
      <c r="H54" s="4"/>
      <c r="I54" s="4"/>
      <c r="J54" s="4"/>
      <c r="K54" s="4"/>
      <c r="L54" s="12" t="str">
        <f t="shared" si="0"/>
        <v xml:space="preserve"> </v>
      </c>
    </row>
    <row r="55" spans="1:12" ht="12" customHeight="1" x14ac:dyDescent="0.2">
      <c r="A55" s="7" t="str">
        <f>'Pregnant Women Participating'!A55</f>
        <v>Five Sandoval Pueblos, NM</v>
      </c>
      <c r="B55" s="12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12" t="str">
        <f t="shared" si="0"/>
        <v xml:space="preserve"> </v>
      </c>
    </row>
    <row r="56" spans="1:12" ht="12" customHeight="1" x14ac:dyDescent="0.2">
      <c r="A56" s="7" t="str">
        <f>'Pregnant Women Participating'!A56</f>
        <v>Isleta Pueblo, NM</v>
      </c>
      <c r="B56" s="12">
        <v>21013</v>
      </c>
      <c r="C56" s="4">
        <v>0</v>
      </c>
      <c r="D56" s="4">
        <v>10600</v>
      </c>
      <c r="E56" s="4">
        <v>10545</v>
      </c>
      <c r="F56" s="4">
        <v>9953</v>
      </c>
      <c r="G56" s="4">
        <v>10246</v>
      </c>
      <c r="H56" s="4">
        <v>9530</v>
      </c>
      <c r="I56" s="4">
        <v>5884</v>
      </c>
      <c r="J56" s="4">
        <v>7471</v>
      </c>
      <c r="K56" s="4">
        <v>9131</v>
      </c>
      <c r="L56" s="12">
        <f t="shared" si="0"/>
        <v>94373</v>
      </c>
    </row>
    <row r="57" spans="1:12" ht="12" customHeight="1" x14ac:dyDescent="0.2">
      <c r="A57" s="7" t="str">
        <f>'Pregnant Women Participating'!A57</f>
        <v>San Felipe Pueblo, NM</v>
      </c>
      <c r="B57" s="12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/>
      <c r="J57" s="4"/>
      <c r="K57" s="4"/>
      <c r="L57" s="12" t="str">
        <f t="shared" si="0"/>
        <v xml:space="preserve"> </v>
      </c>
    </row>
    <row r="58" spans="1:12" ht="12" customHeight="1" x14ac:dyDescent="0.2">
      <c r="A58" s="7" t="str">
        <f>'Pregnant Women Participating'!A58</f>
        <v>Santo Domingo Tribe, NM</v>
      </c>
      <c r="B58" s="12"/>
      <c r="C58" s="4"/>
      <c r="D58" s="4"/>
      <c r="E58" s="4"/>
      <c r="F58" s="4"/>
      <c r="G58" s="4"/>
      <c r="H58" s="4"/>
      <c r="I58" s="4"/>
      <c r="J58" s="4"/>
      <c r="K58" s="4"/>
      <c r="L58" s="12" t="str">
        <f t="shared" si="0"/>
        <v xml:space="preserve"> </v>
      </c>
    </row>
    <row r="59" spans="1:12" ht="12" customHeight="1" x14ac:dyDescent="0.2">
      <c r="A59" s="7" t="str">
        <f>'Pregnant Women Participating'!A59</f>
        <v>Zuni Pueblo, NM</v>
      </c>
      <c r="B59" s="12">
        <v>0</v>
      </c>
      <c r="C59" s="4">
        <v>1454</v>
      </c>
      <c r="D59" s="4">
        <v>1701</v>
      </c>
      <c r="E59" s="4">
        <v>1566</v>
      </c>
      <c r="F59" s="4">
        <v>2430</v>
      </c>
      <c r="G59" s="4">
        <v>4264</v>
      </c>
      <c r="H59" s="4">
        <v>2593</v>
      </c>
      <c r="I59" s="4">
        <v>991</v>
      </c>
      <c r="J59" s="4">
        <v>2178</v>
      </c>
      <c r="K59" s="4">
        <v>2369</v>
      </c>
      <c r="L59" s="12">
        <f t="shared" si="0"/>
        <v>19546</v>
      </c>
    </row>
    <row r="60" spans="1:12" ht="12" customHeight="1" x14ac:dyDescent="0.2">
      <c r="A60" s="7" t="str">
        <f>'Pregnant Women Participating'!A60</f>
        <v>Cherokee Nation, OK</v>
      </c>
      <c r="B60" s="12">
        <v>133399</v>
      </c>
      <c r="C60" s="4">
        <v>132490</v>
      </c>
      <c r="D60" s="4">
        <v>130821</v>
      </c>
      <c r="E60" s="4">
        <v>127704</v>
      </c>
      <c r="F60" s="4">
        <v>128367</v>
      </c>
      <c r="G60" s="4">
        <v>129826</v>
      </c>
      <c r="H60" s="4">
        <v>126180</v>
      </c>
      <c r="I60" s="4">
        <v>118707</v>
      </c>
      <c r="J60" s="4">
        <v>117988</v>
      </c>
      <c r="K60" s="4">
        <v>131859</v>
      </c>
      <c r="L60" s="12">
        <f t="shared" si="0"/>
        <v>1277341</v>
      </c>
    </row>
    <row r="61" spans="1:12" ht="12" customHeight="1" x14ac:dyDescent="0.2">
      <c r="A61" s="7" t="str">
        <f>'Pregnant Women Participating'!A61</f>
        <v>Chickasaw Nation, OK</v>
      </c>
      <c r="B61" s="12">
        <v>50448</v>
      </c>
      <c r="C61" s="4">
        <v>0</v>
      </c>
      <c r="D61" s="4">
        <v>54202</v>
      </c>
      <c r="E61" s="4">
        <v>46076</v>
      </c>
      <c r="F61" s="4">
        <v>53762</v>
      </c>
      <c r="G61" s="4">
        <v>49093</v>
      </c>
      <c r="H61" s="4">
        <v>46327</v>
      </c>
      <c r="I61" s="4">
        <v>49857</v>
      </c>
      <c r="J61" s="4">
        <v>55486</v>
      </c>
      <c r="K61" s="4">
        <v>55557</v>
      </c>
      <c r="L61" s="12">
        <f t="shared" si="0"/>
        <v>460808</v>
      </c>
    </row>
    <row r="62" spans="1:12" ht="12" customHeight="1" x14ac:dyDescent="0.2">
      <c r="A62" s="7" t="str">
        <f>'Pregnant Women Participating'!A62</f>
        <v>Choctaw Nation, OK</v>
      </c>
      <c r="B62" s="12">
        <v>384699</v>
      </c>
      <c r="C62" s="4">
        <v>5233</v>
      </c>
      <c r="D62" s="4">
        <v>129480</v>
      </c>
      <c r="E62" s="4">
        <v>117076</v>
      </c>
      <c r="F62" s="4">
        <v>129763</v>
      </c>
      <c r="G62" s="4">
        <v>122501</v>
      </c>
      <c r="H62" s="4">
        <v>114866</v>
      </c>
      <c r="I62" s="4">
        <v>128737</v>
      </c>
      <c r="J62" s="4">
        <v>119912</v>
      </c>
      <c r="K62" s="4">
        <v>122735</v>
      </c>
      <c r="L62" s="12">
        <f t="shared" si="0"/>
        <v>1375002</v>
      </c>
    </row>
    <row r="63" spans="1:12" ht="12" customHeight="1" x14ac:dyDescent="0.2">
      <c r="A63" s="7" t="str">
        <f>'Pregnant Women Participating'!A63</f>
        <v>Citizen Potawatomi Nation, OK</v>
      </c>
      <c r="B63" s="12">
        <v>20487</v>
      </c>
      <c r="C63" s="4">
        <v>19975</v>
      </c>
      <c r="D63" s="4">
        <v>20427</v>
      </c>
      <c r="E63" s="4">
        <v>16943</v>
      </c>
      <c r="F63" s="4">
        <v>18004</v>
      </c>
      <c r="G63" s="4">
        <v>18807</v>
      </c>
      <c r="H63" s="4">
        <v>16448</v>
      </c>
      <c r="I63" s="4">
        <v>16647</v>
      </c>
      <c r="J63" s="4">
        <v>19370</v>
      </c>
      <c r="K63" s="4">
        <v>18567</v>
      </c>
      <c r="L63" s="12">
        <f t="shared" si="0"/>
        <v>185675</v>
      </c>
    </row>
    <row r="64" spans="1:12" ht="12" customHeight="1" x14ac:dyDescent="0.2">
      <c r="A64" s="7" t="str">
        <f>'Pregnant Women Participating'!A64</f>
        <v>Inter-Tribal Council, OK</v>
      </c>
      <c r="B64" s="12">
        <v>2903</v>
      </c>
      <c r="C64" s="4">
        <v>3461</v>
      </c>
      <c r="D64" s="4">
        <v>3799</v>
      </c>
      <c r="E64" s="4">
        <v>3353</v>
      </c>
      <c r="F64" s="4">
        <v>4083</v>
      </c>
      <c r="G64" s="4">
        <v>3563</v>
      </c>
      <c r="H64" s="4">
        <v>3026</v>
      </c>
      <c r="I64" s="4">
        <v>3815</v>
      </c>
      <c r="J64" s="4">
        <v>3448</v>
      </c>
      <c r="K64" s="4">
        <v>3922</v>
      </c>
      <c r="L64" s="12">
        <f t="shared" si="0"/>
        <v>35373</v>
      </c>
    </row>
    <row r="65" spans="1:12" ht="12" customHeight="1" x14ac:dyDescent="0.2">
      <c r="A65" s="7" t="str">
        <f>'Pregnant Women Participating'!A65</f>
        <v>Muscogee Creek Nation, OK</v>
      </c>
      <c r="B65" s="12">
        <v>51505</v>
      </c>
      <c r="C65" s="4">
        <v>26677</v>
      </c>
      <c r="D65" s="4">
        <v>26359</v>
      </c>
      <c r="E65" s="4">
        <v>22200</v>
      </c>
      <c r="F65" s="4">
        <v>0</v>
      </c>
      <c r="G65" s="4">
        <v>23711</v>
      </c>
      <c r="H65" s="4">
        <v>21242</v>
      </c>
      <c r="I65" s="4">
        <v>23447</v>
      </c>
      <c r="J65" s="4">
        <v>27025</v>
      </c>
      <c r="K65" s="4">
        <v>30637</v>
      </c>
      <c r="L65" s="12">
        <f t="shared" si="0"/>
        <v>252803</v>
      </c>
    </row>
    <row r="66" spans="1:12" ht="12" customHeight="1" x14ac:dyDescent="0.2">
      <c r="A66" s="7" t="str">
        <f>'Pregnant Women Participating'!A66</f>
        <v>Osage Tribal Council, OK</v>
      </c>
      <c r="B66" s="12">
        <v>105899</v>
      </c>
      <c r="C66" s="4">
        <v>52724</v>
      </c>
      <c r="D66" s="4">
        <v>46125</v>
      </c>
      <c r="E66" s="4">
        <v>0</v>
      </c>
      <c r="F66" s="4">
        <v>48927</v>
      </c>
      <c r="G66" s="4">
        <v>91232</v>
      </c>
      <c r="H66" s="4">
        <v>0</v>
      </c>
      <c r="I66" s="4">
        <v>49957</v>
      </c>
      <c r="J66" s="4">
        <v>42152</v>
      </c>
      <c r="K66" s="4">
        <v>51437</v>
      </c>
      <c r="L66" s="12">
        <f t="shared" si="0"/>
        <v>488453</v>
      </c>
    </row>
    <row r="67" spans="1:12" ht="12" customHeight="1" x14ac:dyDescent="0.2">
      <c r="A67" s="7" t="str">
        <f>'Pregnant Women Participating'!A67</f>
        <v>Otoe-Missouria Tribe, OK</v>
      </c>
      <c r="B67" s="12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44210</v>
      </c>
      <c r="J67" s="4">
        <v>5718</v>
      </c>
      <c r="K67" s="4">
        <v>7018</v>
      </c>
      <c r="L67" s="12">
        <f t="shared" si="0"/>
        <v>56946</v>
      </c>
    </row>
    <row r="68" spans="1:12" ht="12" customHeight="1" x14ac:dyDescent="0.2">
      <c r="A68" s="7" t="str">
        <f>'Pregnant Women Participating'!A68</f>
        <v>Wichita, Caddo &amp; Delaware (WCD), OK</v>
      </c>
      <c r="B68" s="12">
        <v>109152</v>
      </c>
      <c r="C68" s="4">
        <v>59335</v>
      </c>
      <c r="D68" s="4">
        <v>0</v>
      </c>
      <c r="E68" s="4">
        <v>51082</v>
      </c>
      <c r="F68" s="4">
        <v>57392</v>
      </c>
      <c r="G68" s="4">
        <v>53575</v>
      </c>
      <c r="H68" s="4">
        <v>51614</v>
      </c>
      <c r="I68" s="4">
        <v>57496</v>
      </c>
      <c r="J68" s="4">
        <v>64756</v>
      </c>
      <c r="K68" s="4">
        <v>65050</v>
      </c>
      <c r="L68" s="12">
        <f t="shared" si="0"/>
        <v>569452</v>
      </c>
    </row>
    <row r="69" spans="1:12" s="16" customFormat="1" ht="24.75" customHeight="1" x14ac:dyDescent="0.2">
      <c r="A69" s="13" t="str">
        <f>'Pregnant Women Participating'!A69</f>
        <v>Southwest Region</v>
      </c>
      <c r="B69" s="15">
        <v>51579748</v>
      </c>
      <c r="C69" s="14">
        <v>25990771</v>
      </c>
      <c r="D69" s="14">
        <v>22970696</v>
      </c>
      <c r="E69" s="14">
        <v>28599485</v>
      </c>
      <c r="F69" s="14">
        <v>28420705</v>
      </c>
      <c r="G69" s="14">
        <v>29544650</v>
      </c>
      <c r="H69" s="14">
        <v>27922505</v>
      </c>
      <c r="I69" s="14">
        <v>29371140</v>
      </c>
      <c r="J69" s="14">
        <v>27970088</v>
      </c>
      <c r="K69" s="14">
        <v>28481257</v>
      </c>
      <c r="L69" s="15">
        <f t="shared" si="0"/>
        <v>300851045</v>
      </c>
    </row>
    <row r="70" spans="1:12" ht="12" customHeight="1" x14ac:dyDescent="0.2">
      <c r="A70" s="7" t="str">
        <f>'Pregnant Women Participating'!A70</f>
        <v>Colorado</v>
      </c>
      <c r="B70" s="12">
        <v>1784414</v>
      </c>
      <c r="C70" s="4">
        <v>1801216</v>
      </c>
      <c r="D70" s="4">
        <v>1816105</v>
      </c>
      <c r="E70" s="4">
        <v>1778909</v>
      </c>
      <c r="F70" s="4">
        <v>1775930</v>
      </c>
      <c r="G70" s="4">
        <v>1773111</v>
      </c>
      <c r="H70" s="4">
        <v>1732931</v>
      </c>
      <c r="I70" s="4">
        <v>1744302</v>
      </c>
      <c r="J70" s="4">
        <v>1733424</v>
      </c>
      <c r="K70" s="4">
        <v>1719088</v>
      </c>
      <c r="L70" s="12">
        <f t="shared" si="0"/>
        <v>17659430</v>
      </c>
    </row>
    <row r="71" spans="1:12" ht="12" customHeight="1" x14ac:dyDescent="0.2">
      <c r="A71" s="7" t="str">
        <f>'Pregnant Women Participating'!A71</f>
        <v>Kansas</v>
      </c>
      <c r="B71" s="12">
        <v>1749752</v>
      </c>
      <c r="C71" s="4">
        <v>0</v>
      </c>
      <c r="D71" s="4">
        <v>928914</v>
      </c>
      <c r="E71" s="4">
        <v>816845</v>
      </c>
      <c r="F71" s="4">
        <v>889699</v>
      </c>
      <c r="G71" s="4">
        <v>869441</v>
      </c>
      <c r="H71" s="4">
        <v>779093</v>
      </c>
      <c r="I71" s="4">
        <v>907062</v>
      </c>
      <c r="J71" s="4">
        <v>828742</v>
      </c>
      <c r="K71" s="4">
        <v>938766</v>
      </c>
      <c r="L71" s="12">
        <f t="shared" si="0"/>
        <v>8708314</v>
      </c>
    </row>
    <row r="72" spans="1:12" ht="12" customHeight="1" x14ac:dyDescent="0.2">
      <c r="A72" s="7" t="str">
        <f>'Pregnant Women Participating'!A72</f>
        <v>Missouri</v>
      </c>
      <c r="B72" s="12">
        <v>5257284</v>
      </c>
      <c r="C72" s="4">
        <v>7352310</v>
      </c>
      <c r="D72" s="4">
        <v>0</v>
      </c>
      <c r="E72" s="4">
        <v>0</v>
      </c>
      <c r="F72" s="4">
        <v>1376966</v>
      </c>
      <c r="G72" s="4">
        <v>1970578</v>
      </c>
      <c r="H72" s="4">
        <v>1906123</v>
      </c>
      <c r="I72" s="4">
        <v>1920388</v>
      </c>
      <c r="J72" s="4">
        <v>2110913</v>
      </c>
      <c r="K72" s="4">
        <v>2105326</v>
      </c>
      <c r="L72" s="12">
        <f t="shared" si="0"/>
        <v>23999888</v>
      </c>
    </row>
    <row r="73" spans="1:12" ht="12" customHeight="1" x14ac:dyDescent="0.2">
      <c r="A73" s="7" t="str">
        <f>'Pregnant Women Participating'!A73</f>
        <v>Montana</v>
      </c>
      <c r="B73" s="12">
        <v>194735</v>
      </c>
      <c r="C73" s="4">
        <v>198091</v>
      </c>
      <c r="D73" s="4">
        <v>192137</v>
      </c>
      <c r="E73" s="4">
        <v>194779</v>
      </c>
      <c r="F73" s="4">
        <v>0</v>
      </c>
      <c r="G73" s="4">
        <v>382788</v>
      </c>
      <c r="H73" s="4">
        <v>189339</v>
      </c>
      <c r="I73" s="4">
        <v>186576</v>
      </c>
      <c r="J73" s="4">
        <v>202357</v>
      </c>
      <c r="K73" s="4">
        <v>207746</v>
      </c>
      <c r="L73" s="12">
        <f t="shared" si="0"/>
        <v>1948548</v>
      </c>
    </row>
    <row r="74" spans="1:12" ht="12" customHeight="1" x14ac:dyDescent="0.2">
      <c r="A74" s="7" t="str">
        <f>'Pregnant Women Participating'!A74</f>
        <v>Nebraska</v>
      </c>
      <c r="B74" s="12">
        <v>902435</v>
      </c>
      <c r="C74" s="4">
        <v>890389</v>
      </c>
      <c r="D74" s="4">
        <v>714420</v>
      </c>
      <c r="E74" s="4">
        <v>683620</v>
      </c>
      <c r="F74" s="4">
        <v>680360</v>
      </c>
      <c r="G74" s="4">
        <v>679054</v>
      </c>
      <c r="H74" s="4">
        <v>654750</v>
      </c>
      <c r="I74" s="4">
        <v>663210</v>
      </c>
      <c r="J74" s="4">
        <v>720238</v>
      </c>
      <c r="K74" s="4">
        <v>703623</v>
      </c>
      <c r="L74" s="12">
        <f t="shared" si="0"/>
        <v>7292099</v>
      </c>
    </row>
    <row r="75" spans="1:12" ht="12" customHeight="1" x14ac:dyDescent="0.2">
      <c r="A75" s="7" t="str">
        <f>'Pregnant Women Participating'!A75</f>
        <v>North Dakota</v>
      </c>
      <c r="B75" s="12">
        <v>526207</v>
      </c>
      <c r="C75" s="4">
        <v>213328</v>
      </c>
      <c r="D75" s="4">
        <v>0</v>
      </c>
      <c r="E75" s="4">
        <v>207546</v>
      </c>
      <c r="F75" s="4">
        <v>0</v>
      </c>
      <c r="G75" s="4">
        <v>409995</v>
      </c>
      <c r="H75" s="4">
        <v>197907</v>
      </c>
      <c r="I75" s="4">
        <v>200462</v>
      </c>
      <c r="J75" s="4">
        <v>221771</v>
      </c>
      <c r="K75" s="4">
        <v>220226</v>
      </c>
      <c r="L75" s="12">
        <f t="shared" si="0"/>
        <v>2197442</v>
      </c>
    </row>
    <row r="76" spans="1:12" ht="12" customHeight="1" x14ac:dyDescent="0.2">
      <c r="A76" s="7" t="str">
        <f>'Pregnant Women Participating'!A76</f>
        <v>South Dakota</v>
      </c>
      <c r="B76" s="12">
        <v>599884</v>
      </c>
      <c r="C76" s="4">
        <v>0</v>
      </c>
      <c r="D76" s="4">
        <v>251175</v>
      </c>
      <c r="E76" s="4">
        <v>224971</v>
      </c>
      <c r="F76" s="4">
        <v>237839</v>
      </c>
      <c r="G76" s="4">
        <v>241862</v>
      </c>
      <c r="H76" s="4">
        <v>224177</v>
      </c>
      <c r="I76" s="4">
        <v>245348</v>
      </c>
      <c r="J76" s="4">
        <v>260041</v>
      </c>
      <c r="K76" s="4">
        <v>271289</v>
      </c>
      <c r="L76" s="12">
        <f t="shared" si="0"/>
        <v>2556586</v>
      </c>
    </row>
    <row r="77" spans="1:12" ht="12" customHeight="1" x14ac:dyDescent="0.2">
      <c r="A77" s="7" t="str">
        <f>'Pregnant Women Participating'!A77</f>
        <v>Wyoming</v>
      </c>
      <c r="B77" s="12">
        <v>223501</v>
      </c>
      <c r="C77" s="4">
        <v>0</v>
      </c>
      <c r="D77" s="4">
        <v>0</v>
      </c>
      <c r="E77" s="4">
        <v>232818</v>
      </c>
      <c r="F77" s="4">
        <v>112426</v>
      </c>
      <c r="G77" s="4">
        <v>110710</v>
      </c>
      <c r="H77" s="4">
        <v>109002</v>
      </c>
      <c r="I77" s="4">
        <v>107024</v>
      </c>
      <c r="J77" s="4">
        <v>107260</v>
      </c>
      <c r="K77" s="4">
        <v>0</v>
      </c>
      <c r="L77" s="12">
        <f t="shared" si="0"/>
        <v>1002741</v>
      </c>
    </row>
    <row r="78" spans="1:12" ht="12" customHeight="1" x14ac:dyDescent="0.2">
      <c r="A78" s="7" t="str">
        <f>'Pregnant Women Participating'!A78</f>
        <v>Ute Mountain Ute Tribe, CO</v>
      </c>
      <c r="B78" s="12"/>
      <c r="C78" s="4"/>
      <c r="D78" s="4"/>
      <c r="E78" s="4"/>
      <c r="F78" s="4"/>
      <c r="G78" s="4"/>
      <c r="H78" s="4"/>
      <c r="I78" s="4"/>
      <c r="J78" s="4"/>
      <c r="K78" s="4"/>
      <c r="L78" s="12" t="str">
        <f t="shared" si="0"/>
        <v xml:space="preserve"> </v>
      </c>
    </row>
    <row r="79" spans="1:12" ht="12" customHeight="1" x14ac:dyDescent="0.2">
      <c r="A79" s="7" t="str">
        <f>'Pregnant Women Participating'!A79</f>
        <v>Omaha Sioux, NE</v>
      </c>
      <c r="B79" s="12"/>
      <c r="C79" s="4"/>
      <c r="D79" s="4"/>
      <c r="E79" s="4"/>
      <c r="F79" s="4"/>
      <c r="G79" s="4"/>
      <c r="H79" s="4"/>
      <c r="I79" s="4"/>
      <c r="J79" s="4"/>
      <c r="K79" s="4"/>
      <c r="L79" s="12" t="str">
        <f t="shared" si="0"/>
        <v xml:space="preserve"> </v>
      </c>
    </row>
    <row r="80" spans="1:12" ht="12" customHeight="1" x14ac:dyDescent="0.2">
      <c r="A80" s="7" t="str">
        <f>'Pregnant Women Participating'!A80</f>
        <v>Santee Sioux, NE</v>
      </c>
      <c r="B80" s="12"/>
      <c r="C80" s="4"/>
      <c r="D80" s="4"/>
      <c r="E80" s="4"/>
      <c r="F80" s="4"/>
      <c r="G80" s="4"/>
      <c r="H80" s="4"/>
      <c r="I80" s="4"/>
      <c r="J80" s="4"/>
      <c r="K80" s="4"/>
      <c r="L80" s="12" t="str">
        <f t="shared" si="0"/>
        <v xml:space="preserve"> </v>
      </c>
    </row>
    <row r="81" spans="1:12" ht="12" customHeight="1" x14ac:dyDescent="0.2">
      <c r="A81" s="7" t="str">
        <f>'Pregnant Women Participating'!A81</f>
        <v>Winnebago Tribe, NE</v>
      </c>
      <c r="B81" s="12"/>
      <c r="C81" s="4"/>
      <c r="D81" s="4"/>
      <c r="E81" s="4"/>
      <c r="F81" s="4"/>
      <c r="G81" s="4"/>
      <c r="H81" s="4"/>
      <c r="I81" s="4"/>
      <c r="J81" s="4"/>
      <c r="K81" s="4"/>
      <c r="L81" s="12" t="str">
        <f t="shared" si="0"/>
        <v xml:space="preserve"> </v>
      </c>
    </row>
    <row r="82" spans="1:12" ht="12" customHeight="1" x14ac:dyDescent="0.2">
      <c r="A82" s="7" t="str">
        <f>'Pregnant Women Participating'!A82</f>
        <v>Standing Rock Sioux Tribe, ND</v>
      </c>
      <c r="B82" s="12">
        <v>2753</v>
      </c>
      <c r="C82" s="4">
        <v>0</v>
      </c>
      <c r="D82" s="4">
        <v>3121</v>
      </c>
      <c r="E82" s="4">
        <v>0</v>
      </c>
      <c r="F82" s="4">
        <v>0</v>
      </c>
      <c r="G82" s="4">
        <v>12489</v>
      </c>
      <c r="H82" s="4">
        <v>2786</v>
      </c>
      <c r="I82" s="4">
        <v>1672</v>
      </c>
      <c r="J82" s="4">
        <v>0</v>
      </c>
      <c r="K82" s="4">
        <v>0</v>
      </c>
      <c r="L82" s="12">
        <f t="shared" si="0"/>
        <v>22821</v>
      </c>
    </row>
    <row r="83" spans="1:12" ht="12" customHeight="1" x14ac:dyDescent="0.2">
      <c r="A83" s="7" t="str">
        <f>'Pregnant Women Participating'!A83</f>
        <v>Three Affiliated Tribes, ND</v>
      </c>
      <c r="B83" s="12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12" t="str">
        <f t="shared" si="0"/>
        <v xml:space="preserve"> </v>
      </c>
    </row>
    <row r="84" spans="1:12" ht="12" customHeight="1" x14ac:dyDescent="0.2">
      <c r="A84" s="7" t="str">
        <f>'Pregnant Women Participating'!A84</f>
        <v>Cheyenne River Sioux, SD</v>
      </c>
      <c r="B84" s="12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18028</v>
      </c>
      <c r="J84" s="4">
        <v>12809</v>
      </c>
      <c r="K84" s="4">
        <v>0</v>
      </c>
      <c r="L84" s="12">
        <f t="shared" si="0"/>
        <v>30837</v>
      </c>
    </row>
    <row r="85" spans="1:12" ht="12" customHeight="1" x14ac:dyDescent="0.2">
      <c r="A85" s="7" t="str">
        <f>'Pregnant Women Participating'!A85</f>
        <v>Rosebud Sioux, SD</v>
      </c>
      <c r="B85" s="12">
        <v>29730</v>
      </c>
      <c r="C85" s="4">
        <v>14164</v>
      </c>
      <c r="D85" s="4"/>
      <c r="E85" s="4"/>
      <c r="F85" s="4"/>
      <c r="G85" s="4"/>
      <c r="H85" s="4"/>
      <c r="I85" s="4"/>
      <c r="J85" s="4"/>
      <c r="K85" s="4"/>
      <c r="L85" s="12">
        <f t="shared" si="0"/>
        <v>43894</v>
      </c>
    </row>
    <row r="86" spans="1:12" ht="12" customHeight="1" x14ac:dyDescent="0.2">
      <c r="A86" s="7" t="str">
        <f>'Pregnant Women Participating'!A86</f>
        <v>Northern Arapahoe, WY</v>
      </c>
      <c r="B86" s="12"/>
      <c r="C86" s="4"/>
      <c r="D86" s="4"/>
      <c r="E86" s="4"/>
      <c r="F86" s="4"/>
      <c r="G86" s="4"/>
      <c r="H86" s="4"/>
      <c r="I86" s="4"/>
      <c r="J86" s="4"/>
      <c r="K86" s="4"/>
      <c r="L86" s="12" t="str">
        <f t="shared" si="0"/>
        <v xml:space="preserve"> </v>
      </c>
    </row>
    <row r="87" spans="1:12" ht="12" customHeight="1" x14ac:dyDescent="0.2">
      <c r="A87" s="7" t="str">
        <f>'Pregnant Women Participating'!A87</f>
        <v>Shoshone Tribe, WY</v>
      </c>
      <c r="B87" s="12">
        <v>0</v>
      </c>
      <c r="C87" s="4">
        <v>0</v>
      </c>
      <c r="D87" s="4">
        <v>0</v>
      </c>
      <c r="E87" s="4"/>
      <c r="F87" s="4"/>
      <c r="G87" s="4"/>
      <c r="H87" s="4"/>
      <c r="I87" s="4"/>
      <c r="J87" s="4"/>
      <c r="K87" s="4"/>
      <c r="L87" s="12" t="str">
        <f t="shared" si="0"/>
        <v xml:space="preserve"> </v>
      </c>
    </row>
    <row r="88" spans="1:12" s="16" customFormat="1" ht="24.75" customHeight="1" x14ac:dyDescent="0.2">
      <c r="A88" s="13" t="str">
        <f>'Pregnant Women Participating'!A88</f>
        <v>Mountain Plains</v>
      </c>
      <c r="B88" s="15">
        <v>11270695</v>
      </c>
      <c r="C88" s="14">
        <v>10469498</v>
      </c>
      <c r="D88" s="14">
        <v>3905872</v>
      </c>
      <c r="E88" s="14">
        <v>4139488</v>
      </c>
      <c r="F88" s="14">
        <v>5073220</v>
      </c>
      <c r="G88" s="14">
        <v>6450028</v>
      </c>
      <c r="H88" s="14">
        <v>5796108</v>
      </c>
      <c r="I88" s="14">
        <v>5994072</v>
      </c>
      <c r="J88" s="14">
        <v>6197555</v>
      </c>
      <c r="K88" s="14">
        <v>6166064</v>
      </c>
      <c r="L88" s="15">
        <f t="shared" si="0"/>
        <v>65462600</v>
      </c>
    </row>
    <row r="89" spans="1:12" ht="12" customHeight="1" x14ac:dyDescent="0.2">
      <c r="A89" s="8" t="str">
        <f>'Pregnant Women Participating'!A89</f>
        <v>Alaska</v>
      </c>
      <c r="B89" s="12">
        <v>317784</v>
      </c>
      <c r="C89" s="4">
        <v>0</v>
      </c>
      <c r="D89" s="4">
        <v>162186</v>
      </c>
      <c r="E89" s="4">
        <v>139245</v>
      </c>
      <c r="F89" s="4">
        <v>154095</v>
      </c>
      <c r="G89" s="4">
        <v>150510</v>
      </c>
      <c r="H89" s="4">
        <v>283867</v>
      </c>
      <c r="I89" s="4">
        <v>0</v>
      </c>
      <c r="J89" s="4">
        <v>142434</v>
      </c>
      <c r="K89" s="4">
        <v>0</v>
      </c>
      <c r="L89" s="12">
        <f t="shared" si="0"/>
        <v>1350121</v>
      </c>
    </row>
    <row r="90" spans="1:12" ht="12" customHeight="1" x14ac:dyDescent="0.2">
      <c r="A90" s="8" t="str">
        <f>'Pregnant Women Participating'!A90</f>
        <v>American Samoa</v>
      </c>
      <c r="B90" s="12">
        <v>63359</v>
      </c>
      <c r="C90" s="4">
        <v>58601</v>
      </c>
      <c r="D90" s="4">
        <v>59111</v>
      </c>
      <c r="E90" s="4">
        <v>60916</v>
      </c>
      <c r="F90" s="4">
        <v>56027</v>
      </c>
      <c r="G90" s="4">
        <v>63114</v>
      </c>
      <c r="H90" s="4">
        <v>58850</v>
      </c>
      <c r="I90" s="4">
        <v>67242</v>
      </c>
      <c r="J90" s="4">
        <v>62077</v>
      </c>
      <c r="K90" s="4">
        <v>65028</v>
      </c>
      <c r="L90" s="12">
        <f t="shared" si="0"/>
        <v>614325</v>
      </c>
    </row>
    <row r="91" spans="1:12" ht="12" customHeight="1" x14ac:dyDescent="0.2">
      <c r="A91" s="8" t="str">
        <f>'Pregnant Women Participating'!A91</f>
        <v>California</v>
      </c>
      <c r="B91" s="12">
        <v>14693305</v>
      </c>
      <c r="C91" s="4">
        <v>11261625</v>
      </c>
      <c r="D91" s="4">
        <v>23929639</v>
      </c>
      <c r="E91" s="4">
        <v>126614</v>
      </c>
      <c r="F91" s="4">
        <v>12872139</v>
      </c>
      <c r="G91" s="4">
        <v>12532220</v>
      </c>
      <c r="H91" s="4">
        <v>11123998</v>
      </c>
      <c r="I91" s="4">
        <v>12931047</v>
      </c>
      <c r="J91" s="4">
        <v>11986069</v>
      </c>
      <c r="K91" s="4">
        <v>12459109</v>
      </c>
      <c r="L91" s="12">
        <f t="shared" si="0"/>
        <v>123915765</v>
      </c>
    </row>
    <row r="92" spans="1:12" ht="12" customHeight="1" x14ac:dyDescent="0.2">
      <c r="A92" s="8" t="str">
        <f>'Pregnant Women Participating'!A92</f>
        <v>Guam</v>
      </c>
      <c r="B92" s="12">
        <v>109784</v>
      </c>
      <c r="C92" s="4">
        <v>107138</v>
      </c>
      <c r="D92" s="4">
        <v>107686</v>
      </c>
      <c r="E92" s="4">
        <v>96314</v>
      </c>
      <c r="F92" s="4">
        <v>103056</v>
      </c>
      <c r="G92" s="4">
        <v>104096</v>
      </c>
      <c r="H92" s="4">
        <v>95442</v>
      </c>
      <c r="I92" s="4">
        <v>107354</v>
      </c>
      <c r="J92" s="4">
        <v>96734</v>
      </c>
      <c r="K92" s="4">
        <v>116154</v>
      </c>
      <c r="L92" s="12">
        <f t="shared" si="0"/>
        <v>1043758</v>
      </c>
    </row>
    <row r="93" spans="1:12" ht="12" customHeight="1" x14ac:dyDescent="0.2">
      <c r="A93" s="8" t="str">
        <f>'Pregnant Women Participating'!A93</f>
        <v>Hawaii</v>
      </c>
      <c r="B93" s="12">
        <v>696654</v>
      </c>
      <c r="C93" s="4">
        <v>367702</v>
      </c>
      <c r="D93" s="4">
        <v>0</v>
      </c>
      <c r="E93" s="4">
        <v>314883</v>
      </c>
      <c r="F93" s="4">
        <v>351238</v>
      </c>
      <c r="G93" s="4">
        <v>340461</v>
      </c>
      <c r="H93" s="4">
        <v>294799</v>
      </c>
      <c r="I93" s="4">
        <v>363329</v>
      </c>
      <c r="J93" s="4">
        <v>324743</v>
      </c>
      <c r="K93" s="4">
        <v>362128</v>
      </c>
      <c r="L93" s="12">
        <f t="shared" si="0"/>
        <v>3415937</v>
      </c>
    </row>
    <row r="94" spans="1:12" ht="12" customHeight="1" x14ac:dyDescent="0.2">
      <c r="A94" s="8" t="str">
        <f>'Pregnant Women Participating'!A94</f>
        <v>Idaho</v>
      </c>
      <c r="B94" s="12">
        <v>398704</v>
      </c>
      <c r="C94" s="4">
        <v>402518</v>
      </c>
      <c r="D94" s="4">
        <v>411943</v>
      </c>
      <c r="E94" s="4">
        <v>397657</v>
      </c>
      <c r="F94" s="4">
        <v>396671</v>
      </c>
      <c r="G94" s="4">
        <v>401696</v>
      </c>
      <c r="H94" s="4">
        <v>391617</v>
      </c>
      <c r="I94" s="4">
        <v>395030</v>
      </c>
      <c r="J94" s="4">
        <v>385568</v>
      </c>
      <c r="K94" s="4">
        <v>426314</v>
      </c>
      <c r="L94" s="12">
        <f t="shared" si="0"/>
        <v>4007718</v>
      </c>
    </row>
    <row r="95" spans="1:12" ht="12" customHeight="1" x14ac:dyDescent="0.2">
      <c r="A95" s="8" t="str">
        <f>'Pregnant Women Participating'!A95</f>
        <v>Nevada</v>
      </c>
      <c r="B95" s="12">
        <v>1063111</v>
      </c>
      <c r="C95" s="4">
        <v>1046871</v>
      </c>
      <c r="D95" s="4">
        <v>1062504</v>
      </c>
      <c r="E95" s="4">
        <v>1002564</v>
      </c>
      <c r="F95" s="4">
        <v>1005297</v>
      </c>
      <c r="G95" s="4">
        <v>976584</v>
      </c>
      <c r="H95" s="4">
        <v>963806</v>
      </c>
      <c r="I95" s="4">
        <v>976910</v>
      </c>
      <c r="J95" s="4">
        <v>969620</v>
      </c>
      <c r="K95" s="4">
        <v>1086659</v>
      </c>
      <c r="L95" s="12">
        <f t="shared" si="0"/>
        <v>10153926</v>
      </c>
    </row>
    <row r="96" spans="1:12" ht="12" customHeight="1" x14ac:dyDescent="0.2">
      <c r="A96" s="8" t="str">
        <f>'Pregnant Women Participating'!A96</f>
        <v>Oregon</v>
      </c>
      <c r="B96" s="12">
        <v>2593834</v>
      </c>
      <c r="C96" s="4">
        <v>959754</v>
      </c>
      <c r="D96" s="4">
        <v>939938</v>
      </c>
      <c r="E96" s="4">
        <v>939938</v>
      </c>
      <c r="F96" s="4">
        <v>908645</v>
      </c>
      <c r="G96" s="4">
        <v>0</v>
      </c>
      <c r="H96" s="4">
        <v>901646</v>
      </c>
      <c r="I96" s="4">
        <v>912975</v>
      </c>
      <c r="J96" s="4">
        <v>910243</v>
      </c>
      <c r="K96" s="4">
        <v>1014790</v>
      </c>
      <c r="L96" s="12">
        <f t="shared" si="0"/>
        <v>10081763</v>
      </c>
    </row>
    <row r="97" spans="1:12" ht="12" customHeight="1" x14ac:dyDescent="0.2">
      <c r="A97" s="8" t="str">
        <f>'Pregnant Women Participating'!A97</f>
        <v>Washington</v>
      </c>
      <c r="B97" s="12">
        <v>3516369</v>
      </c>
      <c r="C97" s="4">
        <v>1915937</v>
      </c>
      <c r="D97" s="4">
        <v>0</v>
      </c>
      <c r="E97" s="4">
        <v>1650708</v>
      </c>
      <c r="F97" s="4">
        <v>1790435</v>
      </c>
      <c r="G97" s="4">
        <v>1763632</v>
      </c>
      <c r="H97" s="4">
        <v>1606463</v>
      </c>
      <c r="I97" s="4">
        <v>1671147</v>
      </c>
      <c r="J97" s="4">
        <v>1671147</v>
      </c>
      <c r="K97" s="4">
        <v>1983431</v>
      </c>
      <c r="L97" s="12">
        <f t="shared" si="0"/>
        <v>17569269</v>
      </c>
    </row>
    <row r="98" spans="1:12" ht="12" customHeight="1" x14ac:dyDescent="0.2">
      <c r="A98" s="8" t="str">
        <f>'Pregnant Women Participating'!A98</f>
        <v>Northern Marianas</v>
      </c>
      <c r="B98" s="12">
        <v>71810</v>
      </c>
      <c r="C98" s="4">
        <v>0</v>
      </c>
      <c r="D98" s="4">
        <v>34714</v>
      </c>
      <c r="E98" s="4">
        <v>33219</v>
      </c>
      <c r="F98" s="4">
        <v>34436</v>
      </c>
      <c r="G98" s="4">
        <v>34933</v>
      </c>
      <c r="H98" s="4">
        <v>32359</v>
      </c>
      <c r="I98" s="4">
        <v>38743</v>
      </c>
      <c r="J98" s="4">
        <v>32026</v>
      </c>
      <c r="K98" s="4">
        <v>36499</v>
      </c>
      <c r="L98" s="12">
        <f t="shared" si="0"/>
        <v>348739</v>
      </c>
    </row>
    <row r="99" spans="1:12" ht="12" customHeight="1" x14ac:dyDescent="0.2">
      <c r="A99" s="8" t="str">
        <f>'Pregnant Women Participating'!A99</f>
        <v>Inter-Tribal Council, NV</v>
      </c>
      <c r="B99" s="12">
        <v>8604</v>
      </c>
      <c r="C99" s="4">
        <v>7405</v>
      </c>
      <c r="D99" s="4">
        <v>7670</v>
      </c>
      <c r="E99" s="4">
        <v>0</v>
      </c>
      <c r="F99" s="4">
        <v>6996</v>
      </c>
      <c r="G99" s="4">
        <v>6438</v>
      </c>
      <c r="H99" s="4">
        <v>6843</v>
      </c>
      <c r="I99" s="4">
        <v>5813</v>
      </c>
      <c r="J99" s="4">
        <v>0</v>
      </c>
      <c r="K99" s="4">
        <v>12199</v>
      </c>
      <c r="L99" s="12">
        <f t="shared" si="0"/>
        <v>61968</v>
      </c>
    </row>
    <row r="100" spans="1:12" s="16" customFormat="1" ht="24.75" customHeight="1" x14ac:dyDescent="0.2">
      <c r="A100" s="13" t="str">
        <f>'Pregnant Women Participating'!A100</f>
        <v>Western Region</v>
      </c>
      <c r="B100" s="15">
        <v>23533318</v>
      </c>
      <c r="C100" s="14">
        <v>16127551</v>
      </c>
      <c r="D100" s="14">
        <v>26715391</v>
      </c>
      <c r="E100" s="14">
        <v>4762058</v>
      </c>
      <c r="F100" s="14">
        <v>17679035</v>
      </c>
      <c r="G100" s="14">
        <v>16373684</v>
      </c>
      <c r="H100" s="14">
        <v>15759690</v>
      </c>
      <c r="I100" s="14">
        <v>17469590</v>
      </c>
      <c r="J100" s="14">
        <v>16580661</v>
      </c>
      <c r="K100" s="14">
        <v>17562311</v>
      </c>
      <c r="L100" s="15">
        <f t="shared" si="0"/>
        <v>172563289</v>
      </c>
    </row>
    <row r="101" spans="1:12" s="24" customFormat="1" ht="16.5" customHeight="1" thickBot="1" x14ac:dyDescent="0.25">
      <c r="A101" s="21" t="str">
        <f>'Pregnant Women Participating'!A101</f>
        <v>TOTAL</v>
      </c>
      <c r="B101" s="22">
        <v>217834740</v>
      </c>
      <c r="C101" s="23">
        <v>105270236</v>
      </c>
      <c r="D101" s="23">
        <v>121273104</v>
      </c>
      <c r="E101" s="23">
        <v>109514084</v>
      </c>
      <c r="F101" s="23">
        <v>123385370</v>
      </c>
      <c r="G101" s="23">
        <v>121986379</v>
      </c>
      <c r="H101" s="23">
        <v>117845701</v>
      </c>
      <c r="I101" s="23">
        <v>127843718</v>
      </c>
      <c r="J101" s="23">
        <v>125508579</v>
      </c>
      <c r="K101" s="23">
        <v>120985440</v>
      </c>
      <c r="L101" s="22">
        <f t="shared" si="0"/>
        <v>1291447351</v>
      </c>
    </row>
    <row r="102" spans="1:12" ht="12.75" customHeight="1" thickTop="1" x14ac:dyDescent="0.2">
      <c r="A102" s="9"/>
    </row>
    <row r="103" spans="1:12" x14ac:dyDescent="0.2">
      <c r="A103" s="9"/>
    </row>
    <row r="104" spans="1:12" customFormat="1" ht="12.75" x14ac:dyDescent="0.2">
      <c r="A104" s="10" t="s">
        <v>9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11</v>
      </c>
      <c r="B1" s="2"/>
    </row>
    <row r="2" spans="1:2" ht="12" customHeight="1" x14ac:dyDescent="0.2">
      <c r="A2" s="10" t="str">
        <f>'Pregnant Women Participating'!A2</f>
        <v>FISCAL YEAR 2026</v>
      </c>
      <c r="B2" s="2"/>
    </row>
    <row r="3" spans="1:2" ht="12" customHeight="1" x14ac:dyDescent="0.2">
      <c r="A3" s="1" t="str">
        <f>'Pregnant Women Participating'!A3</f>
        <v>Data as of October 09, 2026</v>
      </c>
      <c r="B3" s="2"/>
    </row>
    <row r="4" spans="1:2" ht="12" customHeight="1" x14ac:dyDescent="0.2">
      <c r="A4" s="2"/>
      <c r="B4" s="20"/>
    </row>
    <row r="5" spans="1:2" ht="24" customHeight="1" x14ac:dyDescent="0.2">
      <c r="A5" s="6" t="s">
        <v>8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12">
        <v>9596387</v>
      </c>
    </row>
    <row r="7" spans="1:2" ht="12" customHeight="1" x14ac:dyDescent="0.2">
      <c r="A7" s="7" t="str">
        <f>'Pregnant Women Participating'!A7</f>
        <v>Maine</v>
      </c>
      <c r="B7" s="12">
        <v>9327858</v>
      </c>
    </row>
    <row r="8" spans="1:2" ht="12" customHeight="1" x14ac:dyDescent="0.2">
      <c r="A8" s="7" t="str">
        <f>'Pregnant Women Participating'!A8</f>
        <v>Massachusetts</v>
      </c>
      <c r="B8" s="12">
        <v>26096698</v>
      </c>
    </row>
    <row r="9" spans="1:2" ht="12" customHeight="1" x14ac:dyDescent="0.2">
      <c r="A9" s="7" t="str">
        <f>'Pregnant Women Participating'!A9</f>
        <v>New Hampshire</v>
      </c>
      <c r="B9" s="12">
        <v>4133457</v>
      </c>
    </row>
    <row r="10" spans="1:2" ht="12" customHeight="1" x14ac:dyDescent="0.2">
      <c r="A10" s="7" t="str">
        <f>'Pregnant Women Participating'!A10</f>
        <v>New York</v>
      </c>
      <c r="B10" s="12">
        <v>139706292</v>
      </c>
    </row>
    <row r="11" spans="1:2" ht="12" customHeight="1" x14ac:dyDescent="0.2">
      <c r="A11" s="7" t="str">
        <f>'Pregnant Women Participating'!A11</f>
        <v>Rhode Island</v>
      </c>
      <c r="B11" s="12">
        <v>5220695</v>
      </c>
    </row>
    <row r="12" spans="1:2" ht="12" customHeight="1" x14ac:dyDescent="0.2">
      <c r="A12" s="7" t="str">
        <f>'Pregnant Women Participating'!A12</f>
        <v>Vermont</v>
      </c>
      <c r="B12" s="12">
        <v>4574170</v>
      </c>
    </row>
    <row r="13" spans="1:2" ht="12" customHeight="1" x14ac:dyDescent="0.2">
      <c r="A13" s="7" t="str">
        <f>'Pregnant Women Participating'!A13</f>
        <v>Virgin Islands</v>
      </c>
      <c r="B13" s="12">
        <v>1146457.7778</v>
      </c>
    </row>
    <row r="14" spans="1:2" ht="12" customHeight="1" x14ac:dyDescent="0.2">
      <c r="A14" s="7" t="str">
        <f>'Pregnant Women Participating'!A14</f>
        <v>Pleasant Point, ME</v>
      </c>
      <c r="B14" s="12">
        <v>57361.111100000002</v>
      </c>
    </row>
    <row r="15" spans="1:2" s="16" customFormat="1" ht="24.75" customHeight="1" x14ac:dyDescent="0.2">
      <c r="A15" s="13" t="str">
        <f>'Pregnant Women Participating'!A15</f>
        <v>Northeast Region</v>
      </c>
      <c r="B15" s="15">
        <v>199859375.88890001</v>
      </c>
    </row>
    <row r="16" spans="1:2" ht="12" customHeight="1" x14ac:dyDescent="0.2">
      <c r="A16" s="7" t="str">
        <f>'Pregnant Women Participating'!A16</f>
        <v>Delaware</v>
      </c>
      <c r="B16" s="4">
        <v>5494020</v>
      </c>
    </row>
    <row r="17" spans="1:2" ht="12" customHeight="1" x14ac:dyDescent="0.2">
      <c r="A17" s="7" t="str">
        <f>'Pregnant Women Participating'!A17</f>
        <v>District of Columbia</v>
      </c>
      <c r="B17" s="4">
        <v>6884070</v>
      </c>
    </row>
    <row r="18" spans="1:2" ht="12" customHeight="1" x14ac:dyDescent="0.2">
      <c r="A18" s="7" t="str">
        <f>'Pregnant Women Participating'!A18</f>
        <v>Maryland</v>
      </c>
      <c r="B18" s="4">
        <v>46488441</v>
      </c>
    </row>
    <row r="19" spans="1:2" ht="12" customHeight="1" x14ac:dyDescent="0.2">
      <c r="A19" s="7" t="str">
        <f>'Pregnant Women Participating'!A19</f>
        <v>New Jersey</v>
      </c>
      <c r="B19" s="4">
        <v>47579419</v>
      </c>
    </row>
    <row r="20" spans="1:2" ht="12" customHeight="1" x14ac:dyDescent="0.2">
      <c r="A20" s="7" t="str">
        <f>'Pregnant Women Participating'!A20</f>
        <v>Pennsylvania</v>
      </c>
      <c r="B20" s="4">
        <v>50486422</v>
      </c>
    </row>
    <row r="21" spans="1:2" ht="12" customHeight="1" x14ac:dyDescent="0.2">
      <c r="A21" s="7" t="str">
        <f>'Pregnant Women Participating'!A21</f>
        <v>Puerto Rico</v>
      </c>
      <c r="B21" s="4">
        <v>27206437</v>
      </c>
    </row>
    <row r="22" spans="1:2" ht="12" customHeight="1" x14ac:dyDescent="0.2">
      <c r="A22" s="7" t="str">
        <f>'Pregnant Women Participating'!A22</f>
        <v>Virginia</v>
      </c>
      <c r="B22" s="4">
        <v>29854453</v>
      </c>
    </row>
    <row r="23" spans="1:2" ht="12" customHeight="1" x14ac:dyDescent="0.2">
      <c r="A23" s="7" t="str">
        <f>'Pregnant Women Participating'!A23</f>
        <v>West Virginia</v>
      </c>
      <c r="B23" s="4">
        <v>15147384.444399999</v>
      </c>
    </row>
    <row r="24" spans="1:2" s="16" customFormat="1" ht="24.75" customHeight="1" x14ac:dyDescent="0.2">
      <c r="A24" s="13" t="str">
        <f>'Pregnant Women Participating'!A24</f>
        <v>Mid-Atlantic Region</v>
      </c>
      <c r="B24" s="14">
        <v>229140646.44440001</v>
      </c>
    </row>
    <row r="25" spans="1:2" ht="12" customHeight="1" x14ac:dyDescent="0.2">
      <c r="A25" s="7" t="str">
        <f>'Pregnant Women Participating'!A25</f>
        <v>Alabama</v>
      </c>
      <c r="B25" s="4">
        <v>28212527.777800001</v>
      </c>
    </row>
    <row r="26" spans="1:2" ht="12" customHeight="1" x14ac:dyDescent="0.2">
      <c r="A26" s="7" t="str">
        <f>'Pregnant Women Participating'!A26</f>
        <v>Florida</v>
      </c>
      <c r="B26" s="4">
        <v>104330964</v>
      </c>
    </row>
    <row r="27" spans="1:2" ht="12" customHeight="1" x14ac:dyDescent="0.2">
      <c r="A27" s="7" t="str">
        <f>'Pregnant Women Participating'!A27</f>
        <v>Georgia</v>
      </c>
      <c r="B27" s="4">
        <v>57030161</v>
      </c>
    </row>
    <row r="28" spans="1:2" ht="12" customHeight="1" x14ac:dyDescent="0.2">
      <c r="A28" s="7" t="str">
        <f>'Pregnant Women Participating'!A28</f>
        <v>Kentucky</v>
      </c>
      <c r="B28" s="4">
        <v>28609931</v>
      </c>
    </row>
    <row r="29" spans="1:2" ht="12" customHeight="1" x14ac:dyDescent="0.2">
      <c r="A29" s="7" t="str">
        <f>'Pregnant Women Participating'!A29</f>
        <v>Mississippi</v>
      </c>
      <c r="B29" s="4">
        <v>11549545</v>
      </c>
    </row>
    <row r="30" spans="1:2" ht="12" customHeight="1" x14ac:dyDescent="0.2">
      <c r="A30" s="7" t="str">
        <f>'Pregnant Women Participating'!A30</f>
        <v>North Carolina</v>
      </c>
      <c r="B30" s="4">
        <v>62741644</v>
      </c>
    </row>
    <row r="31" spans="1:2" ht="12" customHeight="1" x14ac:dyDescent="0.2">
      <c r="A31" s="7" t="str">
        <f>'Pregnant Women Participating'!A31</f>
        <v>South Carolina</v>
      </c>
      <c r="B31" s="4">
        <v>27266870</v>
      </c>
    </row>
    <row r="32" spans="1:2" ht="12" customHeight="1" x14ac:dyDescent="0.2">
      <c r="A32" s="7" t="str">
        <f>'Pregnant Women Participating'!A32</f>
        <v>Tennessee</v>
      </c>
      <c r="B32" s="4">
        <v>37036913</v>
      </c>
    </row>
    <row r="33" spans="1:2" ht="12" customHeight="1" x14ac:dyDescent="0.2">
      <c r="A33" s="7" t="str">
        <f>'Pregnant Women Participating'!A33</f>
        <v>Choctaw Indians, MS</v>
      </c>
      <c r="B33" s="4">
        <v>486616</v>
      </c>
    </row>
    <row r="34" spans="1:2" ht="12" customHeight="1" x14ac:dyDescent="0.2">
      <c r="A34" s="7" t="str">
        <f>'Pregnant Women Participating'!A34</f>
        <v>Eastern Cherokee, NC</v>
      </c>
      <c r="B34" s="4">
        <v>328648</v>
      </c>
    </row>
    <row r="35" spans="1:2" s="16" customFormat="1" ht="24.75" customHeight="1" x14ac:dyDescent="0.2">
      <c r="A35" s="13" t="str">
        <f>'Pregnant Women Participating'!A35</f>
        <v>Southeast Region</v>
      </c>
      <c r="B35" s="14">
        <v>357593819.77780002</v>
      </c>
    </row>
    <row r="36" spans="1:2" ht="12" customHeight="1" x14ac:dyDescent="0.2">
      <c r="A36" s="7" t="str">
        <f>'Pregnant Women Participating'!A36</f>
        <v>Illinois</v>
      </c>
      <c r="B36" s="4">
        <v>46079950</v>
      </c>
    </row>
    <row r="37" spans="1:2" ht="12" customHeight="1" x14ac:dyDescent="0.2">
      <c r="A37" s="7" t="str">
        <f>'Pregnant Women Participating'!A37</f>
        <v>Indiana</v>
      </c>
      <c r="B37" s="4">
        <v>34064042</v>
      </c>
    </row>
    <row r="38" spans="1:2" ht="12" customHeight="1" x14ac:dyDescent="0.2">
      <c r="A38" s="7" t="str">
        <f>'Pregnant Women Participating'!A38</f>
        <v>Iowa</v>
      </c>
      <c r="B38" s="4">
        <v>17268590</v>
      </c>
    </row>
    <row r="39" spans="1:2" ht="12" customHeight="1" x14ac:dyDescent="0.2">
      <c r="A39" s="7" t="str">
        <f>'Pregnant Women Participating'!A39</f>
        <v>Michigan</v>
      </c>
      <c r="B39" s="4">
        <v>50478240</v>
      </c>
    </row>
    <row r="40" spans="1:2" ht="12" customHeight="1" x14ac:dyDescent="0.2">
      <c r="A40" s="7" t="str">
        <f>'Pregnant Women Participating'!A40</f>
        <v>Minnesota</v>
      </c>
      <c r="B40" s="4">
        <v>36881153</v>
      </c>
    </row>
    <row r="41" spans="1:2" ht="12" customHeight="1" x14ac:dyDescent="0.2">
      <c r="A41" s="7" t="str">
        <f>'Pregnant Women Participating'!A41</f>
        <v>Ohio</v>
      </c>
      <c r="B41" s="4">
        <v>40215796</v>
      </c>
    </row>
    <row r="42" spans="1:2" ht="12" customHeight="1" x14ac:dyDescent="0.2">
      <c r="A42" s="7" t="str">
        <f>'Pregnant Women Participating'!A42</f>
        <v>Wisconsin</v>
      </c>
      <c r="B42" s="4">
        <v>31717410</v>
      </c>
    </row>
    <row r="43" spans="1:2" s="16" customFormat="1" ht="24.75" customHeight="1" x14ac:dyDescent="0.2">
      <c r="A43" s="13" t="str">
        <f>'Pregnant Women Participating'!A43</f>
        <v>Midwest Region</v>
      </c>
      <c r="B43" s="14">
        <v>256705181</v>
      </c>
    </row>
    <row r="44" spans="1:2" ht="12" customHeight="1" x14ac:dyDescent="0.2">
      <c r="A44" s="7" t="str">
        <f>'Pregnant Women Participating'!A44</f>
        <v>Arizona</v>
      </c>
      <c r="B44" s="4">
        <v>49073160</v>
      </c>
    </row>
    <row r="45" spans="1:2" ht="12" customHeight="1" x14ac:dyDescent="0.2">
      <c r="A45" s="7" t="str">
        <f>'Pregnant Women Participating'!A45</f>
        <v>Arkansas</v>
      </c>
      <c r="B45" s="4">
        <v>19461529</v>
      </c>
    </row>
    <row r="46" spans="1:2" ht="12" customHeight="1" x14ac:dyDescent="0.2">
      <c r="A46" s="7" t="str">
        <f>'Pregnant Women Participating'!A46</f>
        <v>Louisiana</v>
      </c>
      <c r="B46" s="4">
        <v>38258156</v>
      </c>
    </row>
    <row r="47" spans="1:2" ht="12" customHeight="1" x14ac:dyDescent="0.2">
      <c r="A47" s="7" t="str">
        <f>'Pregnant Women Participating'!A47</f>
        <v>New Mexico</v>
      </c>
      <c r="B47" s="4">
        <v>17823066</v>
      </c>
    </row>
    <row r="48" spans="1:2" ht="12" customHeight="1" x14ac:dyDescent="0.2">
      <c r="A48" s="7" t="str">
        <f>'Pregnant Women Participating'!A48</f>
        <v>Oklahoma</v>
      </c>
      <c r="B48" s="4">
        <v>22779004</v>
      </c>
    </row>
    <row r="49" spans="1:2" ht="12" customHeight="1" x14ac:dyDescent="0.2">
      <c r="A49" s="7" t="str">
        <f>'Pregnant Women Participating'!A49</f>
        <v>Texas</v>
      </c>
      <c r="B49" s="4">
        <v>271451670</v>
      </c>
    </row>
    <row r="50" spans="1:2" ht="12" customHeight="1" x14ac:dyDescent="0.2">
      <c r="A50" s="7" t="str">
        <f>'Pregnant Women Participating'!A50</f>
        <v>Utah</v>
      </c>
      <c r="B50" s="4">
        <v>15680064</v>
      </c>
    </row>
    <row r="51" spans="1:2" ht="12" customHeight="1" x14ac:dyDescent="0.2">
      <c r="A51" s="7" t="str">
        <f>'Pregnant Women Participating'!A51</f>
        <v>Inter-Tribal Council, AZ</v>
      </c>
      <c r="B51" s="4">
        <v>3337609</v>
      </c>
    </row>
    <row r="52" spans="1:2" ht="12" customHeight="1" x14ac:dyDescent="0.2">
      <c r="A52" s="7" t="str">
        <f>'Pregnant Women Participating'!A52</f>
        <v>Navajo Nation, AZ</v>
      </c>
      <c r="B52" s="4">
        <v>1885836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177598</v>
      </c>
    </row>
    <row r="54" spans="1:2" ht="12" customHeight="1" x14ac:dyDescent="0.2">
      <c r="A54" s="7" t="str">
        <f>'Pregnant Women Participating'!A54</f>
        <v>Eight Northern Pueblos, NM</v>
      </c>
      <c r="B54" s="4">
        <v>297663</v>
      </c>
    </row>
    <row r="55" spans="1:2" ht="12" customHeight="1" x14ac:dyDescent="0.2">
      <c r="A55" s="7" t="str">
        <f>'Pregnant Women Participating'!A55</f>
        <v>Five Sandoval Pueblos, NM</v>
      </c>
      <c r="B55" s="4">
        <v>426679</v>
      </c>
    </row>
    <row r="56" spans="1:2" ht="12" customHeight="1" x14ac:dyDescent="0.2">
      <c r="A56" s="7" t="str">
        <f>'Pregnant Women Participating'!A56</f>
        <v>Isleta Pueblo, NM</v>
      </c>
      <c r="B56" s="4">
        <v>442234</v>
      </c>
    </row>
    <row r="57" spans="1:2" ht="12" customHeight="1" x14ac:dyDescent="0.2">
      <c r="A57" s="7" t="str">
        <f>'Pregnant Women Participating'!A57</f>
        <v>San Felipe Pueblo, NM</v>
      </c>
      <c r="B57" s="4">
        <v>388908.88890000002</v>
      </c>
    </row>
    <row r="58" spans="1:2" ht="12" customHeight="1" x14ac:dyDescent="0.2">
      <c r="A58" s="7" t="str">
        <f>'Pregnant Women Participating'!A58</f>
        <v>Santo Domingo Tribe, NM</v>
      </c>
      <c r="B58" s="4">
        <v>227485</v>
      </c>
    </row>
    <row r="59" spans="1:2" ht="12" customHeight="1" x14ac:dyDescent="0.2">
      <c r="A59" s="7" t="str">
        <f>'Pregnant Women Participating'!A59</f>
        <v>Zuni Pueblo, NM</v>
      </c>
      <c r="B59" s="4">
        <v>432404</v>
      </c>
    </row>
    <row r="60" spans="1:2" ht="12" customHeight="1" x14ac:dyDescent="0.2">
      <c r="A60" s="7" t="str">
        <f>'Pregnant Women Participating'!A60</f>
        <v>Cherokee Nation, OK</v>
      </c>
      <c r="B60" s="4">
        <v>3279386</v>
      </c>
    </row>
    <row r="61" spans="1:2" ht="12" customHeight="1" x14ac:dyDescent="0.2">
      <c r="A61" s="7" t="str">
        <f>'Pregnant Women Participating'!A61</f>
        <v>Chickasaw Nation, OK</v>
      </c>
      <c r="B61" s="4">
        <v>3738794</v>
      </c>
    </row>
    <row r="62" spans="1:2" ht="12" customHeight="1" x14ac:dyDescent="0.2">
      <c r="A62" s="7" t="str">
        <f>'Pregnant Women Participating'!A62</f>
        <v>Choctaw Nation, OK</v>
      </c>
      <c r="B62" s="4">
        <v>1695463</v>
      </c>
    </row>
    <row r="63" spans="1:2" ht="12" customHeight="1" x14ac:dyDescent="0.2">
      <c r="A63" s="7" t="str">
        <f>'Pregnant Women Participating'!A63</f>
        <v>Citizen Potawatomi Nation, OK</v>
      </c>
      <c r="B63" s="4">
        <v>663205</v>
      </c>
    </row>
    <row r="64" spans="1:2" ht="12" customHeight="1" x14ac:dyDescent="0.2">
      <c r="A64" s="7" t="str">
        <f>'Pregnant Women Participating'!A64</f>
        <v>Inter-Tribal Council, OK</v>
      </c>
      <c r="B64" s="4">
        <v>477027</v>
      </c>
    </row>
    <row r="65" spans="1:2" ht="12" customHeight="1" x14ac:dyDescent="0.2">
      <c r="A65" s="7" t="str">
        <f>'Pregnant Women Participating'!A65</f>
        <v>Muscogee Creek Nation, OK</v>
      </c>
      <c r="B65" s="4">
        <v>750784</v>
      </c>
    </row>
    <row r="66" spans="1:2" ht="12" customHeight="1" x14ac:dyDescent="0.2">
      <c r="A66" s="7" t="str">
        <f>'Pregnant Women Participating'!A66</f>
        <v>Osage Tribal Council, OK</v>
      </c>
      <c r="B66" s="4">
        <v>1645885</v>
      </c>
    </row>
    <row r="67" spans="1:2" ht="12" customHeight="1" x14ac:dyDescent="0.2">
      <c r="A67" s="7" t="str">
        <f>'Pregnant Women Participating'!A67</f>
        <v>Otoe-Missouria Tribe, OK</v>
      </c>
      <c r="B67" s="4">
        <v>595946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2384453</v>
      </c>
    </row>
    <row r="69" spans="1:2" s="16" customFormat="1" ht="24.75" customHeight="1" x14ac:dyDescent="0.2">
      <c r="A69" s="13" t="str">
        <f>'Pregnant Women Participating'!A69</f>
        <v>Southwest Region</v>
      </c>
      <c r="B69" s="14">
        <v>457374008.88889998</v>
      </c>
    </row>
    <row r="70" spans="1:2" ht="12" customHeight="1" x14ac:dyDescent="0.2">
      <c r="A70" s="7" t="str">
        <f>'Pregnant Women Participating'!A70</f>
        <v>Colorado</v>
      </c>
      <c r="B70" s="12">
        <v>22528435</v>
      </c>
    </row>
    <row r="71" spans="1:2" ht="12" customHeight="1" x14ac:dyDescent="0.2">
      <c r="A71" s="7" t="str">
        <f>'Pregnant Women Participating'!A71</f>
        <v>Kansas</v>
      </c>
      <c r="B71" s="12">
        <v>16329465</v>
      </c>
    </row>
    <row r="72" spans="1:2" ht="12" customHeight="1" x14ac:dyDescent="0.2">
      <c r="A72" s="7" t="str">
        <f>'Pregnant Women Participating'!A72</f>
        <v>Missouri</v>
      </c>
      <c r="B72" s="12">
        <v>27554485</v>
      </c>
    </row>
    <row r="73" spans="1:2" ht="12" customHeight="1" x14ac:dyDescent="0.2">
      <c r="A73" s="7" t="str">
        <f>'Pregnant Women Participating'!A73</f>
        <v>Montana</v>
      </c>
      <c r="B73" s="12">
        <v>7234960</v>
      </c>
    </row>
    <row r="74" spans="1:2" ht="12" customHeight="1" x14ac:dyDescent="0.2">
      <c r="A74" s="7" t="str">
        <f>'Pregnant Women Participating'!A74</f>
        <v>Nebraska</v>
      </c>
      <c r="B74" s="12">
        <v>8374014</v>
      </c>
    </row>
    <row r="75" spans="1:2" ht="12" customHeight="1" x14ac:dyDescent="0.2">
      <c r="A75" s="7" t="str">
        <f>'Pregnant Women Participating'!A75</f>
        <v>North Dakota</v>
      </c>
      <c r="B75" s="12">
        <v>4120004</v>
      </c>
    </row>
    <row r="76" spans="1:2" ht="12" customHeight="1" x14ac:dyDescent="0.2">
      <c r="A76" s="7" t="str">
        <f>'Pregnant Women Participating'!A76</f>
        <v>South Dakota</v>
      </c>
      <c r="B76" s="12">
        <v>7840165</v>
      </c>
    </row>
    <row r="77" spans="1:2" ht="12" customHeight="1" x14ac:dyDescent="0.2">
      <c r="A77" s="7" t="str">
        <f>'Pregnant Women Participating'!A77</f>
        <v>Wyoming</v>
      </c>
      <c r="B77" s="12">
        <v>4599972</v>
      </c>
    </row>
    <row r="78" spans="1:2" ht="12" customHeight="1" x14ac:dyDescent="0.2">
      <c r="A78" s="7" t="str">
        <f>'Pregnant Women Participating'!A78</f>
        <v>Ute Mountain Ute Tribe, CO</v>
      </c>
      <c r="B78" s="12">
        <v>149676</v>
      </c>
    </row>
    <row r="79" spans="1:2" ht="12" customHeight="1" x14ac:dyDescent="0.2">
      <c r="A79" s="7" t="str">
        <f>'Pregnant Women Participating'!A79</f>
        <v>Omaha Sioux, NE</v>
      </c>
      <c r="B79" s="12">
        <v>237823.3333</v>
      </c>
    </row>
    <row r="80" spans="1:2" ht="12" customHeight="1" x14ac:dyDescent="0.2">
      <c r="A80" s="7" t="str">
        <f>'Pregnant Women Participating'!A80</f>
        <v>Santee Sioux, NE</v>
      </c>
      <c r="B80" s="12">
        <v>70346</v>
      </c>
    </row>
    <row r="81" spans="1:2" ht="12" customHeight="1" x14ac:dyDescent="0.2">
      <c r="A81" s="7" t="str">
        <f>'Pregnant Women Participating'!A81</f>
        <v>Winnebago Tribe, NE</v>
      </c>
      <c r="B81" s="12">
        <v>233815</v>
      </c>
    </row>
    <row r="82" spans="1:2" ht="12" customHeight="1" x14ac:dyDescent="0.2">
      <c r="A82" s="7" t="str">
        <f>'Pregnant Women Participating'!A82</f>
        <v>Standing Rock Sioux Tribe, ND</v>
      </c>
      <c r="B82" s="12">
        <v>1634778</v>
      </c>
    </row>
    <row r="83" spans="1:2" ht="12" customHeight="1" x14ac:dyDescent="0.2">
      <c r="A83" s="7" t="str">
        <f>'Pregnant Women Participating'!A83</f>
        <v>Three Affiliated Tribes, ND</v>
      </c>
      <c r="B83" s="12">
        <v>463977</v>
      </c>
    </row>
    <row r="84" spans="1:2" ht="12" customHeight="1" x14ac:dyDescent="0.2">
      <c r="A84" s="7" t="str">
        <f>'Pregnant Women Participating'!A84</f>
        <v>Cheyenne River Sioux, SD</v>
      </c>
      <c r="B84" s="12">
        <v>346050</v>
      </c>
    </row>
    <row r="85" spans="1:2" ht="12" customHeight="1" x14ac:dyDescent="0.2">
      <c r="A85" s="7" t="str">
        <f>'Pregnant Women Participating'!A85</f>
        <v>Rosebud Sioux, SD</v>
      </c>
      <c r="B85" s="12">
        <v>636044</v>
      </c>
    </row>
    <row r="86" spans="1:2" ht="12" customHeight="1" x14ac:dyDescent="0.2">
      <c r="A86" s="7" t="str">
        <f>'Pregnant Women Participating'!A86</f>
        <v>Northern Arapahoe, WY</v>
      </c>
      <c r="B86" s="12">
        <v>419684</v>
      </c>
    </row>
    <row r="87" spans="1:2" ht="12" customHeight="1" x14ac:dyDescent="0.2">
      <c r="A87" s="7" t="str">
        <f>'Pregnant Women Participating'!A87</f>
        <v>Shoshone Tribe, WY</v>
      </c>
      <c r="B87" s="12">
        <v>229644</v>
      </c>
    </row>
    <row r="88" spans="1:2" s="16" customFormat="1" ht="24.75" customHeight="1" x14ac:dyDescent="0.2">
      <c r="A88" s="13" t="str">
        <f>'Pregnant Women Participating'!A88</f>
        <v>Mountain Plains</v>
      </c>
      <c r="B88" s="14">
        <v>103003337.33329999</v>
      </c>
    </row>
    <row r="89" spans="1:2" ht="12" customHeight="1" x14ac:dyDescent="0.2">
      <c r="A89" s="8" t="str">
        <f>'Pregnant Women Participating'!A89</f>
        <v>Alaska</v>
      </c>
      <c r="B89" s="12">
        <v>6684095</v>
      </c>
    </row>
    <row r="90" spans="1:2" ht="12" customHeight="1" x14ac:dyDescent="0.2">
      <c r="A90" s="8" t="str">
        <f>'Pregnant Women Participating'!A90</f>
        <v>American Samoa</v>
      </c>
      <c r="B90" s="12">
        <v>1226399</v>
      </c>
    </row>
    <row r="91" spans="1:2" ht="12" customHeight="1" x14ac:dyDescent="0.2">
      <c r="A91" s="8" t="str">
        <f>'Pregnant Women Participating'!A91</f>
        <v>California</v>
      </c>
      <c r="B91" s="12">
        <v>394127232</v>
      </c>
    </row>
    <row r="92" spans="1:2" ht="12" customHeight="1" x14ac:dyDescent="0.2">
      <c r="A92" s="8" t="str">
        <f>'Pregnant Women Participating'!A92</f>
        <v>Guam</v>
      </c>
      <c r="B92" s="12">
        <v>2350721</v>
      </c>
    </row>
    <row r="93" spans="1:2" ht="12" customHeight="1" x14ac:dyDescent="0.2">
      <c r="A93" s="8" t="str">
        <f>'Pregnant Women Participating'!A93</f>
        <v>Hawaii</v>
      </c>
      <c r="B93" s="12">
        <v>6783725</v>
      </c>
    </row>
    <row r="94" spans="1:2" ht="12" customHeight="1" x14ac:dyDescent="0.2">
      <c r="A94" s="8" t="str">
        <f>'Pregnant Women Participating'!A94</f>
        <v>Idaho</v>
      </c>
      <c r="B94" s="12">
        <v>9105375</v>
      </c>
    </row>
    <row r="95" spans="1:2" ht="12" customHeight="1" x14ac:dyDescent="0.2">
      <c r="A95" s="8" t="str">
        <f>'Pregnant Women Participating'!A95</f>
        <v>Nevada</v>
      </c>
      <c r="B95" s="12">
        <v>15527334</v>
      </c>
    </row>
    <row r="96" spans="1:2" ht="12" customHeight="1" x14ac:dyDescent="0.2">
      <c r="A96" s="8" t="str">
        <f>'Pregnant Women Participating'!A96</f>
        <v>Oregon</v>
      </c>
      <c r="B96" s="12">
        <v>26145523</v>
      </c>
    </row>
    <row r="97" spans="1:2" ht="12" customHeight="1" x14ac:dyDescent="0.2">
      <c r="A97" s="8" t="str">
        <f>'Pregnant Women Participating'!A97</f>
        <v>Washington</v>
      </c>
      <c r="B97" s="12">
        <v>46441481</v>
      </c>
    </row>
    <row r="98" spans="1:2" ht="12" customHeight="1" x14ac:dyDescent="0.2">
      <c r="A98" s="8" t="str">
        <f>'Pregnant Women Participating'!A98</f>
        <v>Northern Marianas</v>
      </c>
      <c r="B98" s="12">
        <v>1054185</v>
      </c>
    </row>
    <row r="99" spans="1:2" ht="12" customHeight="1" x14ac:dyDescent="0.2">
      <c r="A99" s="8" t="str">
        <f>'Pregnant Women Participating'!A99</f>
        <v>Inter-Tribal Council, NV</v>
      </c>
      <c r="B99" s="12">
        <v>510147</v>
      </c>
    </row>
    <row r="100" spans="1:2" s="16" customFormat="1" ht="24.75" customHeight="1" x14ac:dyDescent="0.2">
      <c r="A100" s="13" t="str">
        <f>'Pregnant Women Participating'!A100</f>
        <v>Western Region</v>
      </c>
      <c r="B100" s="14">
        <v>509956217</v>
      </c>
    </row>
    <row r="101" spans="1:2" s="24" customFormat="1" ht="16.5" customHeight="1" thickBot="1" x14ac:dyDescent="0.25">
      <c r="A101" s="21" t="str">
        <f>'Pregnant Women Participating'!A101</f>
        <v>TOTAL</v>
      </c>
      <c r="B101" s="22">
        <v>2113632586.3333001</v>
      </c>
    </row>
    <row r="102" spans="1:2" ht="12.75" customHeight="1" thickTop="1" x14ac:dyDescent="0.2">
      <c r="A102" s="9"/>
    </row>
    <row r="103" spans="1:2" x14ac:dyDescent="0.2">
      <c r="A103" s="9"/>
    </row>
    <row r="104" spans="1:2" s="26" customFormat="1" ht="12.75" x14ac:dyDescent="0.2">
      <c r="A104" s="25" t="s">
        <v>9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2026-10-08T13:22:49Z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